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سرمایه گذاری\99\"/>
    </mc:Choice>
  </mc:AlternateContent>
  <bookViews>
    <workbookView xWindow="0" yWindow="0" windowWidth="21600" windowHeight="9750"/>
  </bookViews>
  <sheets>
    <sheet name="صنایع" sheetId="1" r:id="rId1"/>
    <sheet name="گلخان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M8" i="2" s="1"/>
  <c r="F8" i="2"/>
  <c r="L8" i="2" s="1"/>
  <c r="N8" i="2" s="1"/>
  <c r="G7" i="2"/>
  <c r="M7" i="2" s="1"/>
  <c r="F7" i="2"/>
  <c r="L7" i="2" s="1"/>
  <c r="M6" i="2"/>
  <c r="G6" i="2"/>
  <c r="F6" i="2"/>
  <c r="L6" i="2" s="1"/>
  <c r="N6" i="2" s="1"/>
  <c r="G5" i="2"/>
  <c r="M5" i="2" s="1"/>
  <c r="F5" i="2"/>
  <c r="L5" i="2" s="1"/>
  <c r="N5" i="2" l="1"/>
  <c r="N7" i="2"/>
  <c r="H5" i="2"/>
  <c r="H6" i="2"/>
  <c r="H7" i="2"/>
  <c r="H8" i="2"/>
  <c r="N21" i="1"/>
  <c r="M21" i="1"/>
  <c r="L21" i="1"/>
  <c r="K21" i="1"/>
  <c r="I21" i="1"/>
  <c r="H21" i="1"/>
  <c r="G21" i="1"/>
  <c r="J8" i="2" l="1"/>
  <c r="K8" i="2"/>
  <c r="J6" i="2"/>
  <c r="K6" i="2"/>
  <c r="J7" i="2"/>
  <c r="K7" i="2"/>
  <c r="J5" i="2"/>
  <c r="K5" i="2"/>
</calcChain>
</file>

<file path=xl/sharedStrings.xml><?xml version="1.0" encoding="utf-8"?>
<sst xmlns="http://schemas.openxmlformats.org/spreadsheetml/2006/main" count="127" uniqueCount="72">
  <si>
    <t>ردیف</t>
  </si>
  <si>
    <t>عنوان طرح</t>
  </si>
  <si>
    <t>محل اجرای طرح</t>
  </si>
  <si>
    <t>موقعیت اجرای طرح</t>
  </si>
  <si>
    <t>ظرفیت</t>
  </si>
  <si>
    <t>منایع مال مورد نیاز(میلیون ریال)</t>
  </si>
  <si>
    <t>کل سرمایه گذاری داخلی معادل به میلیون یورو</t>
  </si>
  <si>
    <t>منایع مالی خارجی مورد نیاز(میلیون یورو)</t>
  </si>
  <si>
    <t>کل منابع مالی داخلی و خارجی(میلیون یورو)</t>
  </si>
  <si>
    <t>بخش</t>
  </si>
  <si>
    <t>زیر بخش</t>
  </si>
  <si>
    <t xml:space="preserve">سرمایه ثابت </t>
  </si>
  <si>
    <t>سرمایه در گردش</t>
  </si>
  <si>
    <t xml:space="preserve">کل سرمایه </t>
  </si>
  <si>
    <t>مشتقات سیب زمینی</t>
  </si>
  <si>
    <t>شهرک صنعتی بزرگ شمال</t>
  </si>
  <si>
    <t>3000 تن</t>
  </si>
  <si>
    <t xml:space="preserve">چادگان  </t>
  </si>
  <si>
    <t>2500 تن</t>
  </si>
  <si>
    <t>تولید پکتین</t>
  </si>
  <si>
    <t>نطنز</t>
  </si>
  <si>
    <t>سرآسیاب</t>
  </si>
  <si>
    <t>1500 تن</t>
  </si>
  <si>
    <t xml:space="preserve">شهرضا  </t>
  </si>
  <si>
    <t>رازی</t>
  </si>
  <si>
    <t>کره پاستوریزه</t>
  </si>
  <si>
    <t xml:space="preserve">گلپایگان  </t>
  </si>
  <si>
    <t>سعیدآباد</t>
  </si>
  <si>
    <t>6000 تن</t>
  </si>
  <si>
    <t>سورتینگ و بسته بندی میوه</t>
  </si>
  <si>
    <t>بزرگ شمال</t>
  </si>
  <si>
    <t>6500 تن</t>
  </si>
  <si>
    <t>نجف آباد</t>
  </si>
  <si>
    <t>نجف آباد2</t>
  </si>
  <si>
    <t>9000 تن</t>
  </si>
  <si>
    <t>درجه بندی و سورت و بسته بندی سیب زمینی</t>
  </si>
  <si>
    <t xml:space="preserve">چادگان    </t>
  </si>
  <si>
    <t>بسته بندی انواع میوه جات ، سبزیجات و صیفی جات با تکنولوژِی جدید</t>
  </si>
  <si>
    <t>شهرضا</t>
  </si>
  <si>
    <t xml:space="preserve"> رازی</t>
  </si>
  <si>
    <t>تولید میوه خشک</t>
  </si>
  <si>
    <t>شاهین شهر</t>
  </si>
  <si>
    <t>مبارکه</t>
  </si>
  <si>
    <t>ده سرخ</t>
  </si>
  <si>
    <t>تولید فروکتوز و شربت فروکتوز سیب درختی</t>
  </si>
  <si>
    <t>فرآوری و بسته بندی زعفران</t>
  </si>
  <si>
    <t>4 تن</t>
  </si>
  <si>
    <t>جمع</t>
  </si>
  <si>
    <r>
      <t xml:space="preserve">شاهین شهر               </t>
    </r>
    <r>
      <rPr>
        <b/>
        <sz val="10"/>
        <color theme="1"/>
        <rFont val="Times New Roman"/>
        <family val="1"/>
      </rPr>
      <t xml:space="preserve"> </t>
    </r>
  </si>
  <si>
    <r>
      <t>منطقه</t>
    </r>
    <r>
      <rPr>
        <sz val="10"/>
        <color theme="1"/>
        <rFont val="Times New Roman"/>
        <family val="1"/>
      </rPr>
      <t xml:space="preserve"> (</t>
    </r>
    <r>
      <rPr>
        <sz val="9"/>
        <color theme="1"/>
        <rFont val="B Titr"/>
        <charset val="178"/>
      </rPr>
      <t>شهرك</t>
    </r>
    <r>
      <rPr>
        <sz val="10"/>
        <color theme="1"/>
        <rFont val="Times New Roman"/>
        <family val="1"/>
      </rPr>
      <t xml:space="preserve">) </t>
    </r>
    <r>
      <rPr>
        <sz val="9"/>
        <color theme="1"/>
        <rFont val="B Titr"/>
        <charset val="178"/>
      </rPr>
      <t>صنعتی</t>
    </r>
    <r>
      <rPr>
        <sz val="10"/>
        <color theme="1"/>
        <rFont val="Times New Roman"/>
        <family val="1"/>
      </rPr>
      <t xml:space="preserve"> </t>
    </r>
  </si>
  <si>
    <t>_</t>
  </si>
  <si>
    <t xml:space="preserve">    شاهین شهر</t>
  </si>
  <si>
    <t>مقدار 
انجام كار (مترمربع)</t>
  </si>
  <si>
    <t>هزینه هر متربع</t>
  </si>
  <si>
    <t>سرمایه گذاری ریالی</t>
  </si>
  <si>
    <t>نرخ تبدیل به یورو</t>
  </si>
  <si>
    <t>منابع مالی</t>
  </si>
  <si>
    <t xml:space="preserve">ثابت </t>
  </si>
  <si>
    <t>درگردش</t>
  </si>
  <si>
    <t>جمع کل سرمایه گذاری</t>
  </si>
  <si>
    <t>لنجان-چم طاق</t>
  </si>
  <si>
    <t>مبارکه-خولنجان</t>
  </si>
  <si>
    <t>مبارکه-طالخونچه</t>
  </si>
  <si>
    <t>خمینی شهر- شهرک گلخانه ای</t>
  </si>
  <si>
    <t>کل سرمایه گذاری داخلی
(سهم 80% سرمایه گذاری داخلی)</t>
  </si>
  <si>
    <t>نرخ تبدیل به یورو (ریال)</t>
  </si>
  <si>
    <t>خلاصه وضعیت طرح های قابل سرمایه گذاری  بخش کشاورزی- صنایع تبدیلی و غذایی در سال 99</t>
  </si>
  <si>
    <t>خلاصه وضعیت طرح های قابل سرمایه گذاری  بخش کشاورزی-گلخانه در سال 99</t>
  </si>
  <si>
    <t>سرمایه در گردش (ریال)</t>
  </si>
  <si>
    <t>سرمایه ثابت (ریال)</t>
  </si>
  <si>
    <t>قیمت یورو (ریال)</t>
  </si>
  <si>
    <t>کل منابع مالی داخلی تسهیلاتی 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</si>
</sst>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9"/>
      <color theme="1"/>
      <name val="B Titr"/>
      <charset val="17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B Titr"/>
      <charset val="178"/>
    </font>
    <font>
      <b/>
      <sz val="14"/>
      <color rgb="FF000000"/>
      <name val="B Nazanin"/>
      <charset val="178"/>
    </font>
    <font>
      <sz val="14"/>
      <color rgb="FF000000"/>
      <name val="Arial"/>
      <family val="2"/>
    </font>
    <font>
      <b/>
      <sz val="10"/>
      <color rgb="FF000000"/>
      <name val="B Titr"/>
      <charset val="178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3" fontId="8" fillId="2" borderId="2" xfId="0" applyNumberFormat="1" applyFont="1" applyFill="1" applyBorder="1" applyAlignment="1">
      <alignment horizontal="center" vertical="center" wrapText="1" readingOrder="2"/>
    </xf>
    <xf numFmtId="3" fontId="8" fillId="2" borderId="2" xfId="0" applyNumberFormat="1" applyFont="1" applyFill="1" applyBorder="1" applyAlignment="1">
      <alignment horizontal="center" vertical="center" readingOrder="2"/>
    </xf>
    <xf numFmtId="1" fontId="8" fillId="2" borderId="2" xfId="0" applyNumberFormat="1" applyFont="1" applyFill="1" applyBorder="1" applyAlignment="1">
      <alignment horizontal="center" vertical="center" wrapText="1" readingOrder="2"/>
    </xf>
    <xf numFmtId="3" fontId="9" fillId="2" borderId="0" xfId="0" applyNumberFormat="1" applyFont="1" applyFill="1" applyAlignment="1">
      <alignment horizontal="left"/>
    </xf>
    <xf numFmtId="3" fontId="8" fillId="2" borderId="2" xfId="1" applyNumberFormat="1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1" fontId="6" fillId="4" borderId="2" xfId="0" applyNumberFormat="1" applyFont="1" applyFill="1" applyBorder="1" applyAlignment="1">
      <alignment horizontal="center" vertical="center" wrapText="1" readingOrder="2"/>
    </xf>
    <xf numFmtId="0" fontId="7" fillId="5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 readingOrder="2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tabSelected="1" workbookViewId="0">
      <selection activeCell="A2" sqref="A2:A3"/>
    </sheetView>
  </sheetViews>
  <sheetFormatPr defaultRowHeight="15" x14ac:dyDescent="0.25"/>
  <cols>
    <col min="1" max="1" width="4.5703125" bestFit="1" customWidth="1"/>
    <col min="2" max="2" width="33.42578125" customWidth="1"/>
    <col min="3" max="3" width="8.42578125" customWidth="1"/>
    <col min="4" max="4" width="15.42578125" customWidth="1"/>
    <col min="5" max="5" width="14" bestFit="1" customWidth="1"/>
    <col min="6" max="6" width="11.42578125" customWidth="1"/>
    <col min="7" max="7" width="9.140625" bestFit="1" customWidth="1"/>
    <col min="8" max="8" width="8.28515625" bestFit="1" customWidth="1"/>
    <col min="9" max="9" width="9" bestFit="1" customWidth="1"/>
    <col min="10" max="10" width="12" customWidth="1"/>
    <col min="11" max="11" width="6.28515625" customWidth="1"/>
    <col min="12" max="14" width="5" customWidth="1"/>
  </cols>
  <sheetData>
    <row r="1" spans="1:14" ht="48" customHeight="1" x14ac:dyDescent="0.25">
      <c r="A1" s="16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8.75" x14ac:dyDescent="0.25">
      <c r="A2" s="18" t="s">
        <v>0</v>
      </c>
      <c r="B2" s="18" t="s">
        <v>1</v>
      </c>
      <c r="C2" s="18" t="s">
        <v>2</v>
      </c>
      <c r="D2" s="18"/>
      <c r="E2" s="18" t="s">
        <v>3</v>
      </c>
      <c r="F2" s="18" t="s">
        <v>4</v>
      </c>
      <c r="G2" s="19" t="s">
        <v>5</v>
      </c>
      <c r="H2" s="20"/>
      <c r="I2" s="21"/>
      <c r="J2" s="18" t="s">
        <v>65</v>
      </c>
      <c r="K2" s="11" t="s">
        <v>6</v>
      </c>
      <c r="L2" s="19" t="s">
        <v>7</v>
      </c>
      <c r="M2" s="20"/>
      <c r="N2" s="11" t="s">
        <v>8</v>
      </c>
    </row>
    <row r="3" spans="1:14" ht="75" x14ac:dyDescent="0.25">
      <c r="A3" s="18"/>
      <c r="B3" s="18"/>
      <c r="C3" s="10" t="s">
        <v>9</v>
      </c>
      <c r="D3" s="10" t="s">
        <v>10</v>
      </c>
      <c r="E3" s="18"/>
      <c r="F3" s="18"/>
      <c r="G3" s="10" t="s">
        <v>11</v>
      </c>
      <c r="H3" s="10" t="s">
        <v>12</v>
      </c>
      <c r="I3" s="10" t="s">
        <v>13</v>
      </c>
      <c r="J3" s="18"/>
      <c r="K3" s="12"/>
      <c r="L3" s="10" t="s">
        <v>11</v>
      </c>
      <c r="M3" s="10" t="s">
        <v>12</v>
      </c>
      <c r="N3" s="12"/>
    </row>
    <row r="4" spans="1:14" ht="42.95" customHeight="1" x14ac:dyDescent="0.25">
      <c r="A4" s="1">
        <v>1</v>
      </c>
      <c r="B4" s="1" t="s">
        <v>14</v>
      </c>
      <c r="C4" s="1" t="s">
        <v>48</v>
      </c>
      <c r="D4" s="1" t="s">
        <v>15</v>
      </c>
      <c r="E4" s="1" t="s">
        <v>49</v>
      </c>
      <c r="F4" s="1" t="s">
        <v>16</v>
      </c>
      <c r="G4" s="1">
        <v>220000</v>
      </c>
      <c r="H4" s="1">
        <v>50000</v>
      </c>
      <c r="I4" s="1">
        <v>270000</v>
      </c>
      <c r="J4" s="1">
        <v>260000</v>
      </c>
      <c r="K4" s="1">
        <v>0.45</v>
      </c>
      <c r="L4" s="1">
        <v>0.59</v>
      </c>
      <c r="M4" s="1">
        <v>0</v>
      </c>
      <c r="N4" s="1">
        <v>1.04</v>
      </c>
    </row>
    <row r="5" spans="1:14" ht="42.95" customHeight="1" x14ac:dyDescent="0.25">
      <c r="A5" s="1">
        <v>2</v>
      </c>
      <c r="B5" s="1" t="s">
        <v>14</v>
      </c>
      <c r="C5" s="1" t="s">
        <v>17</v>
      </c>
      <c r="D5" s="1" t="s">
        <v>17</v>
      </c>
      <c r="E5" s="1" t="s">
        <v>49</v>
      </c>
      <c r="F5" s="1" t="s">
        <v>18</v>
      </c>
      <c r="G5" s="1">
        <v>215000</v>
      </c>
      <c r="H5" s="1">
        <v>35000</v>
      </c>
      <c r="I5" s="1">
        <v>250000</v>
      </c>
      <c r="J5" s="1">
        <v>260000</v>
      </c>
      <c r="K5" s="1">
        <v>0.39</v>
      </c>
      <c r="L5" s="1">
        <v>0.57999999999999996</v>
      </c>
      <c r="M5" s="1">
        <v>0</v>
      </c>
      <c r="N5" s="1">
        <v>0.97</v>
      </c>
    </row>
    <row r="6" spans="1:14" ht="42.95" customHeight="1" x14ac:dyDescent="0.25">
      <c r="A6" s="1">
        <v>3</v>
      </c>
      <c r="B6" s="1" t="s">
        <v>19</v>
      </c>
      <c r="C6" s="1" t="s">
        <v>20</v>
      </c>
      <c r="D6" s="1" t="s">
        <v>21</v>
      </c>
      <c r="E6" s="1" t="s">
        <v>49</v>
      </c>
      <c r="F6" s="1" t="s">
        <v>22</v>
      </c>
      <c r="G6" s="1">
        <v>165000</v>
      </c>
      <c r="H6" s="1">
        <v>17000</v>
      </c>
      <c r="I6" s="1">
        <v>182000</v>
      </c>
      <c r="J6" s="1">
        <v>260000</v>
      </c>
      <c r="K6" s="1">
        <v>0.39</v>
      </c>
      <c r="L6" s="1">
        <v>0.31</v>
      </c>
      <c r="M6" s="1">
        <v>0</v>
      </c>
      <c r="N6" s="1">
        <v>0.7</v>
      </c>
    </row>
    <row r="7" spans="1:14" ht="42.95" customHeight="1" x14ac:dyDescent="0.25">
      <c r="A7" s="1">
        <v>4</v>
      </c>
      <c r="B7" s="1" t="s">
        <v>19</v>
      </c>
      <c r="C7" s="1" t="s">
        <v>23</v>
      </c>
      <c r="D7" s="1" t="s">
        <v>24</v>
      </c>
      <c r="E7" s="1" t="s">
        <v>49</v>
      </c>
      <c r="F7" s="1" t="s">
        <v>22</v>
      </c>
      <c r="G7" s="1">
        <v>165000</v>
      </c>
      <c r="H7" s="1">
        <v>17000</v>
      </c>
      <c r="I7" s="1">
        <v>182000</v>
      </c>
      <c r="J7" s="1">
        <v>260000</v>
      </c>
      <c r="K7" s="1">
        <v>0.39</v>
      </c>
      <c r="L7" s="1">
        <v>0.31</v>
      </c>
      <c r="M7" s="1">
        <v>0</v>
      </c>
      <c r="N7" s="1">
        <v>0.7</v>
      </c>
    </row>
    <row r="8" spans="1:14" ht="42.95" customHeight="1" x14ac:dyDescent="0.25">
      <c r="A8" s="1">
        <v>5</v>
      </c>
      <c r="B8" s="1" t="s">
        <v>19</v>
      </c>
      <c r="C8" s="1" t="s">
        <v>23</v>
      </c>
      <c r="D8" s="1" t="s">
        <v>24</v>
      </c>
      <c r="E8" s="1" t="s">
        <v>49</v>
      </c>
      <c r="F8" s="1" t="s">
        <v>22</v>
      </c>
      <c r="G8" s="1">
        <v>165000</v>
      </c>
      <c r="H8" s="1">
        <v>17000</v>
      </c>
      <c r="I8" s="1">
        <v>182000</v>
      </c>
      <c r="J8" s="1">
        <v>260000</v>
      </c>
      <c r="K8" s="1">
        <v>0.39</v>
      </c>
      <c r="L8" s="1">
        <v>0.31</v>
      </c>
      <c r="M8" s="1">
        <v>0</v>
      </c>
      <c r="N8" s="1">
        <v>0.7</v>
      </c>
    </row>
    <row r="9" spans="1:14" ht="42.95" customHeight="1" x14ac:dyDescent="0.25">
      <c r="A9" s="1">
        <v>6</v>
      </c>
      <c r="B9" s="1" t="s">
        <v>25</v>
      </c>
      <c r="C9" s="1" t="s">
        <v>26</v>
      </c>
      <c r="D9" s="1" t="s">
        <v>27</v>
      </c>
      <c r="E9" s="1" t="s">
        <v>49</v>
      </c>
      <c r="F9" s="1" t="s">
        <v>28</v>
      </c>
      <c r="G9" s="1">
        <v>100000</v>
      </c>
      <c r="H9" s="1">
        <v>120000</v>
      </c>
      <c r="I9" s="1">
        <v>220000</v>
      </c>
      <c r="J9" s="1">
        <v>260000</v>
      </c>
      <c r="K9" s="1">
        <v>0.54</v>
      </c>
      <c r="L9" s="1">
        <v>0.3</v>
      </c>
      <c r="M9" s="1">
        <v>0</v>
      </c>
      <c r="N9" s="1">
        <v>0.84</v>
      </c>
    </row>
    <row r="10" spans="1:14" ht="42.95" customHeight="1" x14ac:dyDescent="0.25">
      <c r="A10" s="1">
        <v>7</v>
      </c>
      <c r="B10" s="1" t="s">
        <v>29</v>
      </c>
      <c r="C10" s="1" t="s">
        <v>51</v>
      </c>
      <c r="D10" s="1" t="s">
        <v>30</v>
      </c>
      <c r="E10" s="1" t="s">
        <v>49</v>
      </c>
      <c r="F10" s="1" t="s">
        <v>31</v>
      </c>
      <c r="G10" s="1">
        <v>50000</v>
      </c>
      <c r="H10" s="1">
        <v>50000</v>
      </c>
      <c r="I10" s="1">
        <v>100000</v>
      </c>
      <c r="J10" s="1">
        <v>260000</v>
      </c>
      <c r="K10" s="1">
        <v>0.38</v>
      </c>
      <c r="L10" s="1">
        <v>0</v>
      </c>
      <c r="M10" s="1">
        <v>0</v>
      </c>
      <c r="N10" s="1">
        <v>0.38</v>
      </c>
    </row>
    <row r="11" spans="1:14" ht="42.95" customHeight="1" x14ac:dyDescent="0.25">
      <c r="A11" s="1">
        <v>8</v>
      </c>
      <c r="B11" s="1" t="s">
        <v>29</v>
      </c>
      <c r="C11" s="1" t="s">
        <v>32</v>
      </c>
      <c r="D11" s="1" t="s">
        <v>33</v>
      </c>
      <c r="E11" s="1" t="s">
        <v>49</v>
      </c>
      <c r="F11" s="1" t="s">
        <v>34</v>
      </c>
      <c r="G11" s="1">
        <v>60000</v>
      </c>
      <c r="H11" s="1">
        <v>66000</v>
      </c>
      <c r="I11" s="1">
        <v>126000</v>
      </c>
      <c r="J11" s="1">
        <v>260000</v>
      </c>
      <c r="K11" s="1">
        <v>0.48</v>
      </c>
      <c r="L11" s="1">
        <v>0</v>
      </c>
      <c r="M11" s="1">
        <v>0</v>
      </c>
      <c r="N11" s="1">
        <v>0.48</v>
      </c>
    </row>
    <row r="12" spans="1:14" ht="42.95" customHeight="1" x14ac:dyDescent="0.25">
      <c r="A12" s="1">
        <v>9</v>
      </c>
      <c r="B12" s="1" t="s">
        <v>35</v>
      </c>
      <c r="C12" s="1" t="s">
        <v>36</v>
      </c>
      <c r="D12" s="1" t="s">
        <v>36</v>
      </c>
      <c r="E12" s="1" t="s">
        <v>49</v>
      </c>
      <c r="F12" s="1" t="s">
        <v>34</v>
      </c>
      <c r="G12" s="1">
        <v>46000</v>
      </c>
      <c r="H12" s="1">
        <v>52000</v>
      </c>
      <c r="I12" s="1">
        <v>98000</v>
      </c>
      <c r="J12" s="1">
        <v>260000</v>
      </c>
      <c r="K12" s="1">
        <v>0.37</v>
      </c>
      <c r="L12" s="1">
        <v>0</v>
      </c>
      <c r="M12" s="1">
        <v>0</v>
      </c>
      <c r="N12" s="1">
        <v>0.37</v>
      </c>
    </row>
    <row r="13" spans="1:14" s="2" customFormat="1" ht="42.95" customHeight="1" x14ac:dyDescent="0.25">
      <c r="A13" s="1">
        <v>10</v>
      </c>
      <c r="B13" s="1" t="s">
        <v>37</v>
      </c>
      <c r="C13" s="1" t="s">
        <v>38</v>
      </c>
      <c r="D13" s="1" t="s">
        <v>39</v>
      </c>
      <c r="E13" s="1" t="s">
        <v>49</v>
      </c>
      <c r="F13" s="1" t="s">
        <v>28</v>
      </c>
      <c r="G13" s="1">
        <v>60000</v>
      </c>
      <c r="H13" s="1">
        <v>35000</v>
      </c>
      <c r="I13" s="1">
        <v>95000</v>
      </c>
      <c r="J13" s="1">
        <v>260000</v>
      </c>
      <c r="K13" s="1">
        <v>0.37</v>
      </c>
      <c r="L13" s="1">
        <v>0</v>
      </c>
      <c r="M13" s="1">
        <v>0</v>
      </c>
      <c r="N13" s="1">
        <v>0.37</v>
      </c>
    </row>
    <row r="14" spans="1:14" s="2" customFormat="1" ht="42.95" customHeight="1" x14ac:dyDescent="0.25">
      <c r="A14" s="1">
        <v>11</v>
      </c>
      <c r="B14" s="1" t="s">
        <v>37</v>
      </c>
      <c r="C14" s="1" t="s">
        <v>32</v>
      </c>
      <c r="D14" s="1" t="s">
        <v>33</v>
      </c>
      <c r="E14" s="1" t="s">
        <v>49</v>
      </c>
      <c r="F14" s="1" t="s">
        <v>28</v>
      </c>
      <c r="G14" s="1">
        <v>60000</v>
      </c>
      <c r="H14" s="1">
        <v>35000</v>
      </c>
      <c r="I14" s="1">
        <v>95000</v>
      </c>
      <c r="J14" s="1">
        <v>260000</v>
      </c>
      <c r="K14" s="1">
        <v>0.37</v>
      </c>
      <c r="L14" s="1">
        <v>0</v>
      </c>
      <c r="M14" s="1">
        <v>0</v>
      </c>
      <c r="N14" s="1">
        <v>0.37</v>
      </c>
    </row>
    <row r="15" spans="1:14" s="2" customFormat="1" ht="42.95" customHeight="1" x14ac:dyDescent="0.25">
      <c r="A15" s="1">
        <v>12</v>
      </c>
      <c r="B15" s="1" t="s">
        <v>40</v>
      </c>
      <c r="C15" s="1" t="s">
        <v>41</v>
      </c>
      <c r="D15" s="1" t="s">
        <v>30</v>
      </c>
      <c r="E15" s="1" t="s">
        <v>49</v>
      </c>
      <c r="F15" s="1" t="s">
        <v>28</v>
      </c>
      <c r="G15" s="1">
        <v>40000</v>
      </c>
      <c r="H15" s="1">
        <v>150000</v>
      </c>
      <c r="I15" s="1">
        <v>190000</v>
      </c>
      <c r="J15" s="1">
        <v>260000</v>
      </c>
      <c r="K15" s="1">
        <v>0.73</v>
      </c>
      <c r="L15" s="1">
        <v>0</v>
      </c>
      <c r="M15" s="1">
        <v>0</v>
      </c>
      <c r="N15" s="1">
        <v>0.73</v>
      </c>
    </row>
    <row r="16" spans="1:14" s="2" customFormat="1" ht="42.95" customHeight="1" x14ac:dyDescent="0.25">
      <c r="A16" s="1">
        <v>13</v>
      </c>
      <c r="B16" s="1" t="s">
        <v>40</v>
      </c>
      <c r="C16" s="1" t="s">
        <v>42</v>
      </c>
      <c r="D16" s="1" t="s">
        <v>43</v>
      </c>
      <c r="E16" s="1" t="s">
        <v>49</v>
      </c>
      <c r="F16" s="1" t="s">
        <v>28</v>
      </c>
      <c r="G16" s="1">
        <v>48000</v>
      </c>
      <c r="H16" s="1">
        <v>150000</v>
      </c>
      <c r="I16" s="1">
        <v>198000</v>
      </c>
      <c r="J16" s="1">
        <v>260000</v>
      </c>
      <c r="K16" s="1">
        <v>0.76</v>
      </c>
      <c r="L16" s="1">
        <v>0</v>
      </c>
      <c r="M16" s="1">
        <v>0</v>
      </c>
      <c r="N16" s="1">
        <v>0.76</v>
      </c>
    </row>
    <row r="17" spans="1:14" s="2" customFormat="1" ht="42.95" customHeight="1" x14ac:dyDescent="0.25">
      <c r="A17" s="1">
        <v>14</v>
      </c>
      <c r="B17" s="1" t="s">
        <v>44</v>
      </c>
      <c r="C17" s="1" t="s">
        <v>23</v>
      </c>
      <c r="D17" s="1" t="s">
        <v>24</v>
      </c>
      <c r="E17" s="1" t="s">
        <v>49</v>
      </c>
      <c r="F17" s="1" t="s">
        <v>16</v>
      </c>
      <c r="G17" s="1">
        <v>140000</v>
      </c>
      <c r="H17" s="1">
        <v>45000</v>
      </c>
      <c r="I17" s="1">
        <v>185000</v>
      </c>
      <c r="J17" s="1">
        <v>260000</v>
      </c>
      <c r="K17" s="1">
        <v>0.4</v>
      </c>
      <c r="L17" s="1">
        <v>0.3</v>
      </c>
      <c r="M17" s="1">
        <v>0</v>
      </c>
      <c r="N17" s="1">
        <v>0.7</v>
      </c>
    </row>
    <row r="18" spans="1:14" ht="42.95" customHeight="1" x14ac:dyDescent="0.25">
      <c r="A18" s="1">
        <v>15</v>
      </c>
      <c r="B18" s="1" t="s">
        <v>45</v>
      </c>
      <c r="C18" s="1" t="s">
        <v>20</v>
      </c>
      <c r="D18" s="1" t="s">
        <v>21</v>
      </c>
      <c r="E18" s="1" t="s">
        <v>49</v>
      </c>
      <c r="F18" s="1" t="s">
        <v>46</v>
      </c>
      <c r="G18" s="1">
        <v>40000</v>
      </c>
      <c r="H18" s="1">
        <v>70000</v>
      </c>
      <c r="I18" s="1">
        <v>110000</v>
      </c>
      <c r="J18" s="1">
        <v>260000</v>
      </c>
      <c r="K18" s="1">
        <v>0.42</v>
      </c>
      <c r="L18" s="1">
        <v>0</v>
      </c>
      <c r="M18" s="1">
        <v>0</v>
      </c>
      <c r="N18" s="1">
        <v>0.42</v>
      </c>
    </row>
    <row r="19" spans="1:14" ht="42.95" customHeight="1" x14ac:dyDescent="0.25">
      <c r="A19" s="1">
        <v>16</v>
      </c>
      <c r="B19" s="1" t="s">
        <v>25</v>
      </c>
      <c r="C19" s="1" t="s">
        <v>41</v>
      </c>
      <c r="D19" s="1" t="s">
        <v>30</v>
      </c>
      <c r="E19" s="1" t="s">
        <v>49</v>
      </c>
      <c r="F19" s="1" t="s">
        <v>28</v>
      </c>
      <c r="G19" s="1">
        <v>100000</v>
      </c>
      <c r="H19" s="1">
        <v>120000</v>
      </c>
      <c r="I19" s="1">
        <v>220000</v>
      </c>
      <c r="J19" s="1">
        <v>260000</v>
      </c>
      <c r="K19" s="1">
        <v>0.54</v>
      </c>
      <c r="L19" s="1">
        <v>0.3</v>
      </c>
      <c r="M19" s="1">
        <v>0</v>
      </c>
      <c r="N19" s="1">
        <v>0.84</v>
      </c>
    </row>
    <row r="20" spans="1:14" ht="42.95" customHeight="1" x14ac:dyDescent="0.25">
      <c r="A20" s="1">
        <v>17</v>
      </c>
      <c r="B20" s="1" t="s">
        <v>25</v>
      </c>
      <c r="C20" s="1" t="s">
        <v>41</v>
      </c>
      <c r="D20" s="1" t="s">
        <v>30</v>
      </c>
      <c r="E20" s="1" t="s">
        <v>49</v>
      </c>
      <c r="F20" s="1" t="s">
        <v>28</v>
      </c>
      <c r="G20" s="1">
        <v>100000</v>
      </c>
      <c r="H20" s="1">
        <v>120000</v>
      </c>
      <c r="I20" s="1">
        <v>220000</v>
      </c>
      <c r="J20" s="1">
        <v>260000</v>
      </c>
      <c r="K20" s="1">
        <v>0.54</v>
      </c>
      <c r="L20" s="1">
        <v>0.3</v>
      </c>
      <c r="M20" s="1">
        <v>0</v>
      </c>
      <c r="N20" s="1">
        <v>0.84</v>
      </c>
    </row>
    <row r="21" spans="1:14" ht="42.95" customHeight="1" x14ac:dyDescent="0.25">
      <c r="A21" s="13" t="s">
        <v>47</v>
      </c>
      <c r="B21" s="14"/>
      <c r="C21" s="14"/>
      <c r="D21" s="14"/>
      <c r="E21" s="14"/>
      <c r="F21" s="15"/>
      <c r="G21" s="3">
        <f>SUM(G4:G20)</f>
        <v>1774000</v>
      </c>
      <c r="H21" s="3">
        <f>SUM(H4:H20)</f>
        <v>1149000</v>
      </c>
      <c r="I21" s="3">
        <f>SUM(I4:I20)</f>
        <v>2923000</v>
      </c>
      <c r="J21" s="3" t="s">
        <v>50</v>
      </c>
      <c r="K21" s="3">
        <f>SUM(K4:K20)</f>
        <v>7.91</v>
      </c>
      <c r="L21" s="3">
        <f>SUM(L4:L20)</f>
        <v>3.2999999999999994</v>
      </c>
      <c r="M21" s="3">
        <f>SUM(M4:M20)</f>
        <v>0</v>
      </c>
      <c r="N21" s="3">
        <f>SUM(N4:N20)</f>
        <v>11.209999999999999</v>
      </c>
    </row>
  </sheetData>
  <mergeCells count="12">
    <mergeCell ref="N2:N3"/>
    <mergeCell ref="A21:F21"/>
    <mergeCell ref="A1:N1"/>
    <mergeCell ref="A2:A3"/>
    <mergeCell ref="B2:B3"/>
    <mergeCell ref="C2:D2"/>
    <mergeCell ref="E2:E3"/>
    <mergeCell ref="F2:F3"/>
    <mergeCell ref="G2:I2"/>
    <mergeCell ref="J2:J3"/>
    <mergeCell ref="K2:K3"/>
    <mergeCell ref="L2:M2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rightToLeft="1" workbookViewId="0">
      <selection activeCell="A2" sqref="A2:A4"/>
    </sheetView>
  </sheetViews>
  <sheetFormatPr defaultRowHeight="15" x14ac:dyDescent="0.25"/>
  <cols>
    <col min="1" max="1" width="7.140625" customWidth="1"/>
    <col min="2" max="2" width="19.42578125" customWidth="1"/>
    <col min="3" max="3" width="10.5703125" customWidth="1"/>
    <col min="4" max="5" width="11.28515625" customWidth="1"/>
    <col min="6" max="6" width="14.7109375" bestFit="1" customWidth="1"/>
    <col min="7" max="7" width="13.28515625" bestFit="1" customWidth="1"/>
    <col min="8" max="8" width="22.85546875" bestFit="1" customWidth="1"/>
    <col min="9" max="9" width="9.7109375" customWidth="1"/>
    <col min="10" max="10" width="10.140625" customWidth="1"/>
    <col min="11" max="11" width="27" customWidth="1"/>
    <col min="12" max="13" width="17" customWidth="1"/>
    <col min="14" max="14" width="21.7109375" customWidth="1"/>
  </cols>
  <sheetData>
    <row r="1" spans="1:14" ht="55.5" customHeight="1" x14ac:dyDescent="0.25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4" customFormat="1" ht="43.5" customHeight="1" x14ac:dyDescent="0.25">
      <c r="A2" s="22" t="s">
        <v>0</v>
      </c>
      <c r="B2" s="22" t="s">
        <v>2</v>
      </c>
      <c r="C2" s="22" t="s">
        <v>52</v>
      </c>
      <c r="D2" s="24" t="s">
        <v>53</v>
      </c>
      <c r="E2" s="24"/>
      <c r="F2" s="25" t="s">
        <v>54</v>
      </c>
      <c r="G2" s="25"/>
      <c r="H2" s="25"/>
      <c r="I2" s="25" t="s">
        <v>70</v>
      </c>
      <c r="J2" s="25" t="s">
        <v>55</v>
      </c>
      <c r="K2" s="25" t="s">
        <v>64</v>
      </c>
      <c r="L2" s="26" t="s">
        <v>56</v>
      </c>
      <c r="M2" s="26"/>
      <c r="N2" s="25" t="s">
        <v>71</v>
      </c>
    </row>
    <row r="3" spans="1:14" s="4" customFormat="1" ht="39" customHeight="1" x14ac:dyDescent="0.25">
      <c r="A3" s="22"/>
      <c r="B3" s="22"/>
      <c r="C3" s="22"/>
      <c r="D3" s="24" t="s">
        <v>69</v>
      </c>
      <c r="E3" s="24" t="s">
        <v>68</v>
      </c>
      <c r="F3" s="27" t="s">
        <v>57</v>
      </c>
      <c r="G3" s="27" t="s">
        <v>58</v>
      </c>
      <c r="H3" s="27" t="s">
        <v>59</v>
      </c>
      <c r="I3" s="25"/>
      <c r="J3" s="25"/>
      <c r="K3" s="25"/>
      <c r="L3" s="25" t="s">
        <v>69</v>
      </c>
      <c r="M3" s="25" t="s">
        <v>68</v>
      </c>
      <c r="N3" s="25"/>
    </row>
    <row r="4" spans="1:14" s="4" customFormat="1" ht="42" customHeight="1" x14ac:dyDescent="0.25">
      <c r="A4" s="23"/>
      <c r="B4" s="23"/>
      <c r="C4" s="23"/>
      <c r="D4" s="24"/>
      <c r="E4" s="24"/>
      <c r="F4" s="27"/>
      <c r="G4" s="27"/>
      <c r="H4" s="27"/>
      <c r="I4" s="25"/>
      <c r="J4" s="25"/>
      <c r="K4" s="25"/>
      <c r="L4" s="25"/>
      <c r="M4" s="25"/>
      <c r="N4" s="25"/>
    </row>
    <row r="5" spans="1:14" s="8" customFormat="1" ht="42.75" customHeight="1" x14ac:dyDescent="0.2">
      <c r="A5" s="5">
        <v>1</v>
      </c>
      <c r="B5" s="5" t="s">
        <v>60</v>
      </c>
      <c r="C5" s="5">
        <v>40000</v>
      </c>
      <c r="D5" s="5">
        <v>5000000</v>
      </c>
      <c r="E5" s="5">
        <v>600000</v>
      </c>
      <c r="F5" s="6">
        <f>SUM(C5*D5)</f>
        <v>200000000000</v>
      </c>
      <c r="G5" s="6">
        <f>SUM(C5*E5)</f>
        <v>24000000000</v>
      </c>
      <c r="H5" s="5">
        <f>SUM(G5+F5)</f>
        <v>224000000000</v>
      </c>
      <c r="I5" s="5">
        <v>289000</v>
      </c>
      <c r="J5" s="7">
        <f>SUM(H5/I5)</f>
        <v>775086.50519031147</v>
      </c>
      <c r="K5" s="5">
        <f>SUM(H5)</f>
        <v>224000000000</v>
      </c>
      <c r="L5" s="5">
        <f>SUM(F5*80)/100</f>
        <v>160000000000</v>
      </c>
      <c r="M5" s="5">
        <f>SUM(G5*80)/100</f>
        <v>19200000000</v>
      </c>
      <c r="N5" s="5">
        <f>SUM(L5:M5)</f>
        <v>179200000000</v>
      </c>
    </row>
    <row r="6" spans="1:14" s="8" customFormat="1" ht="42.75" customHeight="1" x14ac:dyDescent="0.2">
      <c r="A6" s="9">
        <v>2</v>
      </c>
      <c r="B6" s="9" t="s">
        <v>61</v>
      </c>
      <c r="C6" s="9">
        <v>8000</v>
      </c>
      <c r="D6" s="5">
        <v>5000000</v>
      </c>
      <c r="E6" s="5">
        <v>600000</v>
      </c>
      <c r="F6" s="6">
        <f t="shared" ref="F6:F8" si="0">SUM(C6*D6)</f>
        <v>40000000000</v>
      </c>
      <c r="G6" s="6">
        <f t="shared" ref="G6:G8" si="1">SUM(C6*E6)</f>
        <v>4800000000</v>
      </c>
      <c r="H6" s="5">
        <f t="shared" ref="H6:H8" si="2">SUM(G6+F6)</f>
        <v>44800000000</v>
      </c>
      <c r="I6" s="5">
        <v>289000</v>
      </c>
      <c r="J6" s="7">
        <f t="shared" ref="J6:J8" si="3">SUM(H6/I6)</f>
        <v>155017.30103806229</v>
      </c>
      <c r="K6" s="5">
        <f t="shared" ref="K6:K8" si="4">SUM(H6)</f>
        <v>44800000000</v>
      </c>
      <c r="L6" s="5">
        <f t="shared" ref="L6:L8" si="5">SUM(F6*80)/100</f>
        <v>32000000000</v>
      </c>
      <c r="M6" s="5">
        <f t="shared" ref="M6:M8" si="6">SUM(G6*80)/100</f>
        <v>3840000000</v>
      </c>
      <c r="N6" s="5">
        <f t="shared" ref="N6:N8" si="7">SUM(L6:M6)</f>
        <v>35840000000</v>
      </c>
    </row>
    <row r="7" spans="1:14" s="8" customFormat="1" ht="42.75" customHeight="1" x14ac:dyDescent="0.2">
      <c r="A7" s="9">
        <v>3</v>
      </c>
      <c r="B7" s="9" t="s">
        <v>62</v>
      </c>
      <c r="C7" s="9">
        <v>50000</v>
      </c>
      <c r="D7" s="5">
        <v>5000000</v>
      </c>
      <c r="E7" s="5">
        <v>600000</v>
      </c>
      <c r="F7" s="6">
        <f t="shared" si="0"/>
        <v>250000000000</v>
      </c>
      <c r="G7" s="6">
        <f t="shared" si="1"/>
        <v>30000000000</v>
      </c>
      <c r="H7" s="5">
        <f t="shared" si="2"/>
        <v>280000000000</v>
      </c>
      <c r="I7" s="5">
        <v>289000</v>
      </c>
      <c r="J7" s="7">
        <f t="shared" si="3"/>
        <v>968858.13148788922</v>
      </c>
      <c r="K7" s="5">
        <f t="shared" si="4"/>
        <v>280000000000</v>
      </c>
      <c r="L7" s="5">
        <f t="shared" si="5"/>
        <v>200000000000</v>
      </c>
      <c r="M7" s="5">
        <f t="shared" si="6"/>
        <v>24000000000</v>
      </c>
      <c r="N7" s="5">
        <f t="shared" si="7"/>
        <v>224000000000</v>
      </c>
    </row>
    <row r="8" spans="1:14" s="8" customFormat="1" ht="42.75" customHeight="1" x14ac:dyDescent="0.2">
      <c r="A8" s="9">
        <v>4</v>
      </c>
      <c r="B8" s="9" t="s">
        <v>63</v>
      </c>
      <c r="C8" s="9">
        <v>300000</v>
      </c>
      <c r="D8" s="5">
        <v>5000000</v>
      </c>
      <c r="E8" s="5">
        <v>600000</v>
      </c>
      <c r="F8" s="6">
        <f t="shared" si="0"/>
        <v>1500000000000</v>
      </c>
      <c r="G8" s="6">
        <f t="shared" si="1"/>
        <v>180000000000</v>
      </c>
      <c r="H8" s="5">
        <f t="shared" si="2"/>
        <v>1680000000000</v>
      </c>
      <c r="I8" s="5">
        <v>289000</v>
      </c>
      <c r="J8" s="7">
        <f t="shared" si="3"/>
        <v>5813148.7889273353</v>
      </c>
      <c r="K8" s="5">
        <f t="shared" si="4"/>
        <v>1680000000000</v>
      </c>
      <c r="L8" s="5">
        <f t="shared" si="5"/>
        <v>1200000000000</v>
      </c>
      <c r="M8" s="5">
        <f t="shared" si="6"/>
        <v>144000000000</v>
      </c>
      <c r="N8" s="5">
        <f t="shared" si="7"/>
        <v>1344000000000</v>
      </c>
    </row>
  </sheetData>
  <mergeCells count="18">
    <mergeCell ref="A1:N1"/>
    <mergeCell ref="J2:J4"/>
    <mergeCell ref="K2:K4"/>
    <mergeCell ref="L2:M2"/>
    <mergeCell ref="N2:N4"/>
    <mergeCell ref="D3:D4"/>
    <mergeCell ref="E3:E4"/>
    <mergeCell ref="F3:F4"/>
    <mergeCell ref="G3:G4"/>
    <mergeCell ref="H3:H4"/>
    <mergeCell ref="L3:L4"/>
    <mergeCell ref="A2:A4"/>
    <mergeCell ref="B2:B4"/>
    <mergeCell ref="C2:C4"/>
    <mergeCell ref="D2:E2"/>
    <mergeCell ref="F2:H2"/>
    <mergeCell ref="I2:I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صنایع</vt:lpstr>
      <vt:lpstr>گلخانه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fo.vakil</dc:creator>
  <cp:lastModifiedBy>Soheila Talan</cp:lastModifiedBy>
  <cp:lastPrinted>2021-02-08T05:46:43Z</cp:lastPrinted>
  <dcterms:created xsi:type="dcterms:W3CDTF">2020-10-03T08:29:43Z</dcterms:created>
  <dcterms:modified xsi:type="dcterms:W3CDTF">2021-03-08T06:05:13Z</dcterms:modified>
</cp:coreProperties>
</file>