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35" windowHeight="8130" tabRatio="920" activeTab="0"/>
  </bookViews>
  <sheets>
    <sheet name="اصفهان" sheetId="1" r:id="rId1"/>
    <sheet name="اران وبيد گل" sheetId="2" r:id="rId2"/>
    <sheet name="اردستان" sheetId="3" r:id="rId3"/>
    <sheet name="بويين ومياندشت" sheetId="4" r:id="rId4"/>
    <sheet name="تيران وكرون" sheetId="5" r:id="rId5"/>
    <sheet name="چادگان" sheetId="6" r:id="rId6"/>
    <sheet name="خوانسار" sheetId="7" r:id="rId7"/>
    <sheet name="خور وبيابانك" sheetId="8" r:id="rId8"/>
    <sheet name="دهاقان" sheetId="9" r:id="rId9"/>
    <sheet name="شاهين شهر وميمه" sheetId="10" r:id="rId10"/>
    <sheet name="شهرضا" sheetId="11" r:id="rId11"/>
    <sheet name="فريدن" sheetId="12" r:id="rId12"/>
    <sheet name="نايين" sheetId="13" r:id="rId13"/>
    <sheet name="خميني شهر" sheetId="14" r:id="rId14"/>
    <sheet name="برخوار" sheetId="15" r:id="rId15"/>
    <sheet name="فلاورجان" sheetId="16" r:id="rId16"/>
    <sheet name="سميرم" sheetId="17" r:id="rId17"/>
    <sheet name="فريدونشهر" sheetId="18" r:id="rId18"/>
    <sheet name="مباركه" sheetId="19" r:id="rId19"/>
    <sheet name="لنجان" sheetId="20" r:id="rId20"/>
    <sheet name="نجف اباد" sheetId="21" r:id="rId21"/>
    <sheet name="گلپايگان" sheetId="22" r:id="rId22"/>
    <sheet name="كاشان" sheetId="23" r:id="rId23"/>
    <sheet name="نطنز" sheetId="24" r:id="rId24"/>
  </sheets>
  <definedNames/>
  <calcPr calcId="125725"/>
</workbook>
</file>

<file path=xl/sharedStrings.xml><?xml version="1.0" encoding="utf-8"?>
<sst xmlns="http://schemas.openxmlformats.org/spreadsheetml/2006/main" count="1702" uniqueCount="94">
  <si>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</si>
  <si>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</si>
  <si>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</si>
  <si>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</si>
  <si>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</si>
  <si>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</si>
  <si>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</si>
  <si>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</si>
  <si>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</si>
  <si>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</si>
  <si>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</si>
  <si>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</si>
  <si>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</si>
  <si>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</si>
  <si>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</si>
  <si>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</si>
  <si>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</si>
  <si>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</si>
  <si>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خرد كردن كلوخه ها(‌ادوات غير فعال: ديسك، انواع كلتيواتور، ...)</t>
  </si>
  <si>
    <t>کاشت</t>
  </si>
  <si>
    <t xml:space="preserve">کمبینات 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</si>
  <si>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</si>
  <si>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</si>
  <si>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</si>
  <si>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</si>
  <si>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</si>
  <si>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</si>
  <si>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 xml:space="preserve">مبارزه با آفات وبيماريها 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</si>
  <si>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</si>
  <si>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</si>
  <si>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</si>
  <si>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</si>
  <si>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</si>
  <si>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</si>
  <si>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ساقه خرد كن</t>
  </si>
  <si>
    <t>سمپاش الکترواستاتیک،</t>
  </si>
  <si>
    <t>سمپاش شاسي بلند</t>
  </si>
  <si>
    <t>سمپاش الکترواستاتیک</t>
  </si>
  <si>
    <t>سطح كم /بدون خاكورزي ( كمبينات +كشت مستقيم)(2)</t>
  </si>
  <si>
    <t>سطح غير قابل مكانيزه(3)</t>
  </si>
  <si>
    <t>گاوآهن برگرداندار (4)</t>
  </si>
  <si>
    <t>گاواهن قلمی( چيزل ، چيزل پكر و. . . .)</t>
  </si>
  <si>
    <t>خاك ورزي حفاظتي مركب</t>
  </si>
  <si>
    <t xml:space="preserve"> تسطیح مرسوم( لولر معمولي)</t>
  </si>
  <si>
    <t>تسطیح ليزري( لولر ليزري)</t>
  </si>
  <si>
    <t xml:space="preserve"> خاك ورزي اوليه </t>
  </si>
  <si>
    <t>خاكورزي ثانويه</t>
  </si>
  <si>
    <t>تسطيح نسبي</t>
  </si>
  <si>
    <t xml:space="preserve">خطي كار </t>
  </si>
  <si>
    <t>رديفكار</t>
  </si>
  <si>
    <t>ریزدانه کار</t>
  </si>
  <si>
    <t>غده کار</t>
  </si>
  <si>
    <t xml:space="preserve">میکرونر </t>
  </si>
  <si>
    <t>كود دهي</t>
  </si>
  <si>
    <t xml:space="preserve"> كلتيواتور ،‌وجین </t>
  </si>
  <si>
    <t>ساير</t>
  </si>
  <si>
    <t xml:space="preserve"> انواع موور( موور ، سواتر و. . .)</t>
  </si>
  <si>
    <t>ريك</t>
  </si>
  <si>
    <t>بيلر</t>
  </si>
  <si>
    <t>شیپرزنی / پادلر</t>
  </si>
  <si>
    <t>کشت مستقیم(خطي كار رديفكار)</t>
  </si>
  <si>
    <t>خرد كردن كلوخه ها(‌ادوات فعال: رتيواتور، روتوتيلر، سيكلوتيلر،پادلر در شاليزار...)</t>
  </si>
  <si>
    <t>نشاءکار( برنج وسبزي وصيفي)</t>
  </si>
  <si>
    <t>درجه كل</t>
  </si>
  <si>
    <t>سطح زیرکشت (2)</t>
  </si>
  <si>
    <t>وضعيت درجه مكانيزاسيون موجود محصولات عمده زراعی شهرستان   اصفهان   در سال 95-94 ( به هكتار)</t>
  </si>
  <si>
    <t>وضعيت درجه مكانيزاسيون موجود محصولات عمده زراعی شهرستان  آران و بیدگل  در سال 95-94 ( به هكتار)</t>
  </si>
  <si>
    <t>وضعيت درجه مكانيزاسيون موجود محصولات عمده زراعی شهرستان اردستان در سال 95-94 ( به هكتار)</t>
  </si>
  <si>
    <t>وضعيت درجه مكانيزاسيون موجود محصولات عمده زراعی شهرستان بویین میاندشت در سال 95-94 ( به هكتار)</t>
  </si>
  <si>
    <t>وضعيت درجه مكانيزاسيون موجود محصولات عمده زراعی شهرستان  تیران و کرون در سال 95-94 ( به هكتار)</t>
  </si>
  <si>
    <t>وضعيت درجه مكانيزاسيون موجود محصولات عمده زراعی شهرستان چادگان در سال 95-94 ( به هكتار)</t>
  </si>
  <si>
    <t>وضعيت درجه مكانيزاسيون موجود محصولات عمده زراعی شهرستان خوانسار  در سال 95-94 ( به هكتار)</t>
  </si>
  <si>
    <t>وضعيت درجه مكانيزاسيون موجود محصولات عمده زراعی شهرستان خوروبیابانک در سال 95-94 ( به هكتار)</t>
  </si>
  <si>
    <t>وضعيت درجه مكانيزاسيون موجود محصولات عمده زراعی شهرستان دهاقان در سال 95-94 ( به هكتار)</t>
  </si>
  <si>
    <t>سطح كم /بدون خاكورزي ( كشت مستقيم+ كمبينات )(2)</t>
  </si>
  <si>
    <t>وضعيت درجه مكانيزاسيون موجود محصولات عمده زراعی شهرستان شاهین شهر و میمه در سال 95 ( به هكتار)</t>
  </si>
  <si>
    <t>وضعيت درجه مكانيزاسيون موجود محصولات عمده زراعی شهرستان شهرضا در سال 95-94 ( به هكتار)</t>
  </si>
  <si>
    <t>وضعيت درجه مكانيزاسيون موجود محصولات عمده زراعی شهرستان فریدن در سال 95-94 ( به هكتار)</t>
  </si>
  <si>
    <r>
      <t xml:space="preserve">وضعيت درجه مكانيزاسيون موجود محصولات عمده زراعی </t>
    </r>
    <r>
      <rPr>
        <b/>
        <sz val="11"/>
        <color indexed="10"/>
        <rFont val="B Titr"/>
        <family val="2"/>
      </rPr>
      <t>شهرستان نایین</t>
    </r>
    <r>
      <rPr>
        <b/>
        <sz val="11"/>
        <rFont val="B Titr"/>
        <family val="2"/>
      </rPr>
      <t xml:space="preserve"> در سال 95-94 ( به هكتار)</t>
    </r>
  </si>
  <si>
    <t>وضعيت درجه مكانيزاسيون موجود محصولات عمده زراعی شهرستان ... خمینی شهر . . در سال 95-94 ( به هكتار)</t>
  </si>
  <si>
    <t>وضعيت درجه مكانيزاسيون موجود محصولات عمده زراعی شهرستان .برخوار . در سال 95-94 ( به هكتار)</t>
  </si>
  <si>
    <t>وضعيت درجه مكانيزاسيون موجود محصولات عمده زراعی شهرستان فلاورجان. . . ..  . . در سال 95-94 ( به هكتار)</t>
  </si>
  <si>
    <t>سطح كم /بدون خاكورزي (كشت مستقيم)(2)</t>
  </si>
  <si>
    <t>وضعيت درجه مكانيزاسيون موجود محصولات عمده زراعی شهرستان سمیرم در سال 95-94 ( به هكتار)</t>
  </si>
  <si>
    <t>كنترل افات وامراض</t>
  </si>
  <si>
    <t>وضعيت درجه مكانيزاسيون موجود محصولات عمده زراعی شهرستان فریدونشهر در سال 95-94 ( به هكتار)</t>
  </si>
  <si>
    <t>وضعيت درجه مكانيزاسيون موجود محصولات عمده زراعی شهرستان مباركه در سال 95-94 ( به هكتار)</t>
  </si>
  <si>
    <t>وضعيت درجه مكانيزاسيون موجود محصولات عمده زراعی شهرستان لنجان در سال 95-94 ( به هكتار)</t>
  </si>
  <si>
    <t>ذرت دانه ای</t>
  </si>
  <si>
    <t>چغندرقند</t>
  </si>
  <si>
    <t>وضعيت درجه مكانيزاسيون موجود محصولات عمده زراعی شهرستان نجف آباد در سال 95-94 ( به هكتار)</t>
  </si>
  <si>
    <t>وضعيت درجه مكانيزاسيون موجود محصولات عمده زراعی شهرستان گلپایگان در سال 95-94 ( به هكتار)</t>
  </si>
  <si>
    <t>وضعيت درجه مكانيزاسيون موجود محصولات عمده زراعی شهرستان  کاشان در سال 95-94 ( به هكتار)</t>
  </si>
  <si>
    <t>وضعيت درجه مكانيزاسيون موجود محصولات عمده زراعی شهرستان . .نطنز . ..  . . در سال 95-94 ( به هكتار)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</si>
</sst>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 Titr"/>
      <family val="2"/>
    </font>
    <font>
      <b/>
      <sz val="7"/>
      <color indexed="8"/>
      <name val="B Titr"/>
      <family val="2"/>
    </font>
    <font>
      <b/>
      <sz val="7"/>
      <color indexed="8"/>
      <name val="B Mitra"/>
      <family val="2"/>
    </font>
    <font>
      <sz val="7"/>
      <name val="B Titr"/>
      <family val="2"/>
    </font>
    <font>
      <sz val="7"/>
      <color indexed="8"/>
      <name val="B Titr"/>
      <family val="2"/>
    </font>
    <font>
      <i/>
      <sz val="7"/>
      <name val="B Titr"/>
      <family val="2"/>
    </font>
    <font>
      <sz val="7"/>
      <color theme="1"/>
      <name val="B Titr"/>
      <family val="2"/>
    </font>
    <font>
      <sz val="7"/>
      <color rgb="FFFF0000"/>
      <name val="B Titr"/>
      <family val="2"/>
    </font>
    <font>
      <b/>
      <sz val="12"/>
      <name val="B Nazanin"/>
      <family val="2"/>
    </font>
    <font>
      <sz val="8"/>
      <name val="B Titr"/>
      <family val="2"/>
    </font>
    <font>
      <sz val="8"/>
      <color theme="1"/>
      <name val="B Titr"/>
      <family val="2"/>
    </font>
    <font>
      <b/>
      <sz val="11"/>
      <color indexed="10"/>
      <name val="B Titr"/>
      <family val="2"/>
    </font>
    <font>
      <sz val="8"/>
      <color indexed="8"/>
      <name val="B Titr"/>
      <family val="2"/>
    </font>
    <font>
      <sz val="8"/>
      <color rgb="FFFF0000"/>
      <name val="B Titr"/>
      <family val="2"/>
    </font>
    <font>
      <sz val="8"/>
      <color theme="1"/>
      <name val="Calibri"/>
      <family val="2"/>
      <scheme val="minor"/>
    </font>
    <font>
      <sz val="8"/>
      <color indexed="8"/>
      <name val="B Mitra"/>
      <family val="2"/>
    </font>
    <font>
      <sz val="7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 readingOrder="2"/>
      <protection locked="0"/>
    </xf>
    <xf numFmtId="0" fontId="6" fillId="3" borderId="1" xfId="20" applyFont="1" applyFill="1" applyBorder="1" applyAlignment="1" applyProtection="1">
      <alignment horizontal="center" vertical="center" wrapText="1" readingOrder="2"/>
      <protection locked="0"/>
    </xf>
    <xf numFmtId="0" fontId="6" fillId="4" borderId="1" xfId="20" applyFont="1" applyFill="1" applyBorder="1" applyAlignment="1" applyProtection="1">
      <alignment horizontal="center" vertical="center" wrapText="1" readingOrder="2"/>
      <protection locked="0"/>
    </xf>
    <xf numFmtId="0" fontId="6" fillId="5" borderId="1" xfId="20" applyFont="1" applyFill="1" applyBorder="1" applyAlignment="1" applyProtection="1">
      <alignment horizontal="center" vertical="center" wrapText="1" readingOrder="2"/>
      <protection locked="0"/>
    </xf>
    <xf numFmtId="0" fontId="6" fillId="6" borderId="1" xfId="20" applyFont="1" applyFill="1" applyBorder="1" applyAlignment="1" applyProtection="1">
      <alignment horizontal="center" vertical="center" wrapText="1" readingOrder="2"/>
      <protection locked="0"/>
    </xf>
    <xf numFmtId="0" fontId="6" fillId="7" borderId="1" xfId="20" applyFont="1" applyFill="1" applyBorder="1" applyAlignment="1" applyProtection="1">
      <alignment horizontal="center" vertical="center" wrapText="1" readingOrder="2"/>
      <protection locked="0"/>
    </xf>
    <xf numFmtId="0" fontId="6" fillId="7" borderId="1" xfId="20" applyFont="1" applyFill="1" applyBorder="1" applyAlignment="1" applyProtection="1">
      <alignment horizontal="center" vertical="center" readingOrder="2"/>
      <protection locked="0"/>
    </xf>
    <xf numFmtId="0" fontId="6" fillId="8" borderId="1" xfId="20" applyFont="1" applyFill="1" applyBorder="1" applyAlignment="1" applyProtection="1">
      <alignment horizontal="center" vertical="center" wrapText="1" readingOrder="2"/>
      <protection locked="0"/>
    </xf>
    <xf numFmtId="0" fontId="6" fillId="9" borderId="1" xfId="20" applyFont="1" applyFill="1" applyBorder="1" applyAlignment="1" applyProtection="1">
      <alignment horizontal="center" vertical="center" wrapText="1" readingOrder="2"/>
      <protection locked="0"/>
    </xf>
    <xf numFmtId="0" fontId="6" fillId="10" borderId="1" xfId="20" applyFont="1" applyFill="1" applyBorder="1" applyAlignment="1" applyProtection="1">
      <alignment horizontal="center" vertical="center" wrapText="1" readingOrder="2"/>
      <protection locked="0"/>
    </xf>
    <xf numFmtId="0" fontId="6" fillId="11" borderId="1" xfId="20" applyFont="1" applyFill="1" applyBorder="1" applyAlignment="1" applyProtection="1">
      <alignment horizontal="center" vertical="center" wrapText="1" readingOrder="2"/>
      <protection locked="0"/>
    </xf>
    <xf numFmtId="0" fontId="6" fillId="12" borderId="1" xfId="20" applyFont="1" applyFill="1" applyBorder="1" applyAlignment="1" applyProtection="1">
      <alignment horizontal="center" vertical="center" wrapText="1" readingOrder="2"/>
      <protection locked="0"/>
    </xf>
    <xf numFmtId="0" fontId="5" fillId="0" borderId="1" xfId="20" applyFont="1" applyBorder="1" applyProtection="1">
      <alignment/>
      <protection/>
    </xf>
    <xf numFmtId="0" fontId="8" fillId="13" borderId="1" xfId="20" applyFont="1" applyFill="1" applyBorder="1" applyAlignment="1" applyProtection="1">
      <alignment horizontal="center" vertical="center" wrapText="1" readingOrder="2"/>
      <protection locked="0"/>
    </xf>
    <xf numFmtId="0" fontId="5" fillId="14" borderId="1" xfId="20" applyFont="1" applyFill="1" applyBorder="1" applyProtection="1">
      <alignment/>
      <protection/>
    </xf>
    <xf numFmtId="2" fontId="7" fillId="15" borderId="1" xfId="0" applyNumberFormat="1" applyFont="1" applyFill="1" applyBorder="1" applyProtection="1">
      <protection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3" fillId="6" borderId="2" xfId="20" applyFont="1" applyFill="1" applyBorder="1" applyAlignment="1" applyProtection="1">
      <alignment horizontal="center" vertical="center"/>
      <protection locked="0"/>
    </xf>
    <xf numFmtId="0" fontId="6" fillId="16" borderId="1" xfId="20" applyFont="1" applyFill="1" applyBorder="1" applyAlignment="1" applyProtection="1">
      <alignment horizontal="center" vertical="center" wrapText="1" readingOrder="2"/>
      <protection locked="0"/>
    </xf>
    <xf numFmtId="0" fontId="6" fillId="16" borderId="3" xfId="20" applyFont="1" applyFill="1" applyBorder="1" applyAlignment="1" applyProtection="1">
      <alignment vertical="center" wrapText="1" readingOrder="2"/>
      <protection locked="0"/>
    </xf>
    <xf numFmtId="0" fontId="6" fillId="16" borderId="4" xfId="20" applyFont="1" applyFill="1" applyBorder="1" applyAlignment="1" applyProtection="1">
      <alignment vertical="center" wrapText="1" readingOrder="2"/>
      <protection locked="0"/>
    </xf>
    <xf numFmtId="0" fontId="6" fillId="16" borderId="5" xfId="20" applyFont="1" applyFill="1" applyBorder="1" applyAlignment="1" applyProtection="1">
      <alignment vertical="center" wrapText="1" readingOrder="2"/>
      <protection locked="0"/>
    </xf>
    <xf numFmtId="0" fontId="6" fillId="16" borderId="6" xfId="20" applyFont="1" applyFill="1" applyBorder="1" applyAlignment="1" applyProtection="1">
      <alignment vertical="center" wrapText="1" readingOrder="2"/>
      <protection locked="0"/>
    </xf>
    <xf numFmtId="0" fontId="6" fillId="16" borderId="7" xfId="20" applyFont="1" applyFill="1" applyBorder="1" applyAlignment="1" applyProtection="1">
      <alignment vertical="center" wrapText="1" readingOrder="2"/>
      <protection locked="0"/>
    </xf>
    <xf numFmtId="0" fontId="6" fillId="16" borderId="8" xfId="20" applyFont="1" applyFill="1" applyBorder="1" applyAlignment="1" applyProtection="1">
      <alignment vertical="center" wrapText="1" readingOrder="2"/>
      <protection locked="0"/>
    </xf>
    <xf numFmtId="0" fontId="6" fillId="16" borderId="9" xfId="20" applyFont="1" applyFill="1" applyBorder="1" applyAlignment="1" applyProtection="1">
      <alignment vertical="center" wrapText="1" readingOrder="2"/>
      <protection locked="0"/>
    </xf>
    <xf numFmtId="0" fontId="6" fillId="16" borderId="10" xfId="20" applyFont="1" applyFill="1" applyBorder="1" applyAlignment="1" applyProtection="1">
      <alignment vertical="center" wrapText="1" readingOrder="2"/>
      <protection locked="0"/>
    </xf>
    <xf numFmtId="0" fontId="6" fillId="16" borderId="11" xfId="20" applyFont="1" applyFill="1" applyBorder="1" applyAlignment="1" applyProtection="1">
      <alignment vertical="center" wrapText="1" readingOrder="2"/>
      <protection locked="0"/>
    </xf>
    <xf numFmtId="0" fontId="6" fillId="16" borderId="0" xfId="20" applyFont="1" applyFill="1" applyBorder="1" applyAlignment="1" applyProtection="1">
      <alignment vertical="center" wrapText="1" readingOrder="2"/>
      <protection locked="0"/>
    </xf>
    <xf numFmtId="0" fontId="6" fillId="16" borderId="12" xfId="20" applyFont="1" applyFill="1" applyBorder="1" applyAlignment="1" applyProtection="1">
      <alignment vertical="center" wrapText="1" readingOrder="2"/>
      <protection locked="0"/>
    </xf>
    <xf numFmtId="0" fontId="6" fillId="16" borderId="13" xfId="20" applyFont="1" applyFill="1" applyBorder="1" applyAlignment="1" applyProtection="1">
      <alignment vertical="center" wrapText="1" readingOrder="2"/>
      <protection locked="0"/>
    </xf>
    <xf numFmtId="0" fontId="6" fillId="14" borderId="1" xfId="20" applyFont="1" applyFill="1" applyBorder="1" applyAlignment="1" applyProtection="1">
      <alignment horizontal="center" vertical="center" wrapText="1" readingOrder="2"/>
      <protection locked="0"/>
    </xf>
    <xf numFmtId="2" fontId="5" fillId="15" borderId="1" xfId="0" applyNumberFormat="1" applyFont="1" applyFill="1" applyBorder="1" applyProtection="1">
      <protection/>
    </xf>
    <xf numFmtId="2" fontId="5" fillId="14" borderId="1" xfId="0" applyNumberFormat="1" applyFont="1" applyFill="1" applyBorder="1" applyProtection="1">
      <protection/>
    </xf>
    <xf numFmtId="2" fontId="5" fillId="14" borderId="1" xfId="20" applyNumberFormat="1" applyFont="1" applyFill="1" applyBorder="1" applyProtection="1">
      <alignment/>
      <protection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5" fillId="12" borderId="1" xfId="20" applyFont="1" applyFill="1" applyBorder="1" applyAlignment="1" applyProtection="1">
      <alignment horizontal="center" vertical="center" wrapText="1" readingOrder="2"/>
      <protection locked="0"/>
    </xf>
    <xf numFmtId="0" fontId="9" fillId="12" borderId="1" xfId="20" applyFont="1" applyFill="1" applyBorder="1" applyAlignment="1" applyProtection="1">
      <alignment horizontal="center" vertical="center" wrapText="1" readingOrder="2"/>
      <protection locked="0"/>
    </xf>
    <xf numFmtId="0" fontId="10" fillId="0" borderId="1" xfId="20" applyNumberFormat="1" applyFont="1" applyBorder="1" applyAlignment="1">
      <alignment horizontal="center" wrapText="1"/>
      <protection/>
    </xf>
    <xf numFmtId="0" fontId="9" fillId="16" borderId="1" xfId="20" applyFont="1" applyFill="1" applyBorder="1" applyAlignment="1" applyProtection="1">
      <alignment horizontal="center" vertical="center" wrapText="1" readingOrder="2"/>
      <protection locked="0"/>
    </xf>
    <xf numFmtId="0" fontId="6" fillId="16" borderId="3" xfId="20" applyFont="1" applyFill="1" applyBorder="1" applyAlignment="1" applyProtection="1">
      <alignment horizontal="center" vertical="center" wrapText="1" readingOrder="2"/>
      <protection locked="0"/>
    </xf>
    <xf numFmtId="0" fontId="3" fillId="6" borderId="1" xfId="20" applyFont="1" applyFill="1" applyBorder="1" applyAlignment="1" applyProtection="1" quotePrefix="1">
      <alignment horizontal="center" vertical="center"/>
      <protection locked="0"/>
    </xf>
    <xf numFmtId="0" fontId="6" fillId="12" borderId="1" xfId="21" applyFont="1" applyFill="1" applyBorder="1" applyAlignment="1" applyProtection="1">
      <alignment horizontal="center" vertical="center" wrapText="1" readingOrder="2"/>
      <protection locked="0"/>
    </xf>
    <xf numFmtId="0" fontId="6" fillId="16" borderId="1" xfId="20" applyFont="1" applyFill="1" applyBorder="1" applyAlignment="1" applyProtection="1">
      <alignment vertical="center" wrapText="1" readingOrder="2"/>
      <protection locked="0"/>
    </xf>
    <xf numFmtId="0" fontId="11" fillId="0" borderId="1" xfId="21" applyFont="1" applyFill="1" applyBorder="1" applyAlignment="1" applyProtection="1">
      <alignment horizontal="center" vertical="center" wrapText="1" readingOrder="2"/>
      <protection locked="0"/>
    </xf>
    <xf numFmtId="0" fontId="11" fillId="14" borderId="1" xfId="21" applyFont="1" applyFill="1" applyBorder="1" applyAlignment="1" applyProtection="1">
      <alignment horizontal="center" vertical="center" wrapText="1" readingOrder="2"/>
      <protection locked="0"/>
    </xf>
    <xf numFmtId="0" fontId="12" fillId="0" borderId="1" xfId="21" applyFont="1" applyFill="1" applyBorder="1" applyAlignment="1" applyProtection="1">
      <alignment horizontal="center" vertical="center" wrapText="1" readingOrder="2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16" borderId="1" xfId="20" applyFont="1" applyFill="1" applyBorder="1" applyAlignment="1" applyProtection="1">
      <alignment horizontal="center" vertical="center" wrapText="1" readingOrder="2"/>
      <protection locked="0"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14" fillId="12" borderId="1" xfId="21" applyFont="1" applyFill="1" applyBorder="1" applyAlignment="1" applyProtection="1">
      <alignment horizontal="center" vertical="center" wrapText="1" readingOrder="2"/>
      <protection locked="0"/>
    </xf>
    <xf numFmtId="0" fontId="9" fillId="12" borderId="1" xfId="21" applyFont="1" applyFill="1" applyBorder="1" applyAlignment="1" applyProtection="1">
      <alignment horizontal="center" vertical="center" wrapText="1" readingOrder="2"/>
      <protection locked="0"/>
    </xf>
    <xf numFmtId="0" fontId="6" fillId="16" borderId="1" xfId="21" applyFont="1" applyFill="1" applyBorder="1" applyAlignment="1" applyProtection="1">
      <alignment horizontal="center" vertical="center" wrapText="1" readingOrder="2"/>
      <protection locked="0"/>
    </xf>
    <xf numFmtId="0" fontId="15" fillId="12" borderId="1" xfId="21" applyFont="1" applyFill="1" applyBorder="1" applyAlignment="1" applyProtection="1">
      <alignment horizontal="center" vertical="center" wrapText="1" readingOrder="2"/>
      <protection locked="0"/>
    </xf>
    <xf numFmtId="0" fontId="11" fillId="12" borderId="1" xfId="21" applyFont="1" applyFill="1" applyBorder="1" applyAlignment="1" applyProtection="1">
      <alignment horizontal="center" vertical="center" wrapText="1" readingOrder="2"/>
      <protection locked="0"/>
    </xf>
    <xf numFmtId="0" fontId="6" fillId="16" borderId="3" xfId="21" applyFont="1" applyFill="1" applyBorder="1" applyAlignment="1" applyProtection="1">
      <alignment vertical="center" wrapText="1" readingOrder="2"/>
      <protection locked="0"/>
    </xf>
    <xf numFmtId="0" fontId="14" fillId="12" borderId="1" xfId="0" applyFont="1" applyFill="1" applyBorder="1" applyAlignment="1" applyProtection="1">
      <alignment horizontal="center" vertical="center" wrapText="1" readingOrder="2"/>
      <protection locked="0"/>
    </xf>
    <xf numFmtId="0" fontId="15" fillId="12" borderId="1" xfId="0" applyFont="1" applyFill="1" applyBorder="1" applyAlignment="1" applyProtection="1">
      <alignment horizontal="center" vertical="center" wrapText="1" readingOrder="2"/>
      <protection locked="0"/>
    </xf>
    <xf numFmtId="0" fontId="2" fillId="0" borderId="0" xfId="20" applyFont="1" applyFill="1" applyBorder="1" applyAlignment="1" applyProtection="1">
      <alignment horizontal="center" readingOrder="2"/>
      <protection locked="0"/>
    </xf>
    <xf numFmtId="0" fontId="0" fillId="0" borderId="0" xfId="0" applyFill="1" applyBorder="1"/>
    <xf numFmtId="0" fontId="3" fillId="0" borderId="0" xfId="20" applyFont="1" applyFill="1" applyBorder="1" applyAlignment="1" applyProtection="1">
      <alignment horizontal="center" vertical="center" wrapText="1" readingOrder="2"/>
      <protection locked="0"/>
    </xf>
    <xf numFmtId="0" fontId="5" fillId="0" borderId="1" xfId="21" applyFont="1" applyBorder="1" applyProtection="1">
      <alignment/>
      <protection/>
    </xf>
    <xf numFmtId="0" fontId="5" fillId="0" borderId="0" xfId="20" applyFont="1" applyFill="1" applyBorder="1" applyProtection="1">
      <alignment/>
      <protection/>
    </xf>
    <xf numFmtId="2" fontId="5" fillId="0" borderId="0" xfId="0" applyNumberFormat="1" applyFont="1" applyFill="1" applyBorder="1" applyProtection="1">
      <protection/>
    </xf>
    <xf numFmtId="0" fontId="3" fillId="2" borderId="4" xfId="20" applyFont="1" applyFill="1" applyBorder="1" applyAlignment="1" applyProtection="1">
      <alignment horizontal="center" vertical="center" wrapText="1" readingOrder="2"/>
      <protection locked="0"/>
    </xf>
    <xf numFmtId="0" fontId="5" fillId="12" borderId="1" xfId="21" applyFont="1" applyFill="1" applyBorder="1" applyAlignment="1" applyProtection="1">
      <alignment horizontal="center" vertical="center" wrapText="1" readingOrder="2"/>
      <protection locked="0"/>
    </xf>
    <xf numFmtId="0" fontId="6" fillId="12" borderId="1" xfId="20" applyFont="1" applyFill="1" applyBorder="1" applyAlignment="1" applyProtection="1">
      <alignment horizontal="center" vertical="center" wrapText="1" readingOrder="2"/>
      <protection locked="0"/>
    </xf>
    <xf numFmtId="2" fontId="5" fillId="0" borderId="0" xfId="20" applyNumberFormat="1" applyFont="1" applyFill="1" applyBorder="1" applyProtection="1">
      <alignment/>
      <protection/>
    </xf>
    <xf numFmtId="0" fontId="8" fillId="14" borderId="1" xfId="0" applyFont="1" applyFill="1" applyBorder="1" applyAlignment="1" applyProtection="1">
      <alignment horizontal="center" vertical="center" wrapText="1" readingOrder="2"/>
      <protection locked="0"/>
    </xf>
    <xf numFmtId="0" fontId="5" fillId="14" borderId="1" xfId="0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Font="1" applyAlignment="1">
      <alignment vertical="center"/>
    </xf>
    <xf numFmtId="0" fontId="14" fillId="2" borderId="1" xfId="20" applyFont="1" applyFill="1" applyBorder="1" applyAlignment="1" applyProtection="1">
      <alignment horizontal="center" vertical="center" wrapText="1" readingOrder="2"/>
      <protection locked="0"/>
    </xf>
    <xf numFmtId="0" fontId="5" fillId="0" borderId="1" xfId="20" applyFont="1" applyBorder="1" applyAlignment="1" applyProtection="1">
      <alignment vertical="center"/>
      <protection/>
    </xf>
    <xf numFmtId="0" fontId="14" fillId="3" borderId="1" xfId="20" applyFont="1" applyFill="1" applyBorder="1" applyAlignment="1" applyProtection="1">
      <alignment horizontal="center" vertical="center" wrapText="1" readingOrder="2"/>
      <protection locked="0"/>
    </xf>
    <xf numFmtId="2" fontId="5" fillId="15" borderId="1" xfId="0" applyNumberFormat="1" applyFont="1" applyFill="1" applyBorder="1" applyAlignment="1" applyProtection="1">
      <alignment vertical="center"/>
      <protection/>
    </xf>
    <xf numFmtId="0" fontId="12" fillId="13" borderId="1" xfId="20" applyFont="1" applyFill="1" applyBorder="1" applyAlignment="1" applyProtection="1">
      <alignment horizontal="center" vertical="center" wrapText="1" readingOrder="2"/>
      <protection locked="0"/>
    </xf>
    <xf numFmtId="0" fontId="14" fillId="4" borderId="1" xfId="20" applyFont="1" applyFill="1" applyBorder="1" applyAlignment="1" applyProtection="1">
      <alignment horizontal="center" vertical="center" wrapText="1" readingOrder="2"/>
      <protection locked="0"/>
    </xf>
    <xf numFmtId="0" fontId="5" fillId="14" borderId="1" xfId="20" applyFont="1" applyFill="1" applyBorder="1" applyAlignment="1" applyProtection="1">
      <alignment vertical="center"/>
      <protection/>
    </xf>
    <xf numFmtId="0" fontId="6" fillId="12" borderId="3" xfId="20" applyFont="1" applyFill="1" applyBorder="1" applyAlignment="1" applyProtection="1">
      <alignment vertical="center" wrapText="1" readingOrder="2"/>
      <protection locked="0"/>
    </xf>
    <xf numFmtId="0" fontId="6" fillId="12" borderId="13" xfId="20" applyFont="1" applyFill="1" applyBorder="1" applyAlignment="1" applyProtection="1">
      <alignment vertical="center" wrapText="1" readingOrder="2"/>
      <protection locked="0"/>
    </xf>
    <xf numFmtId="0" fontId="6" fillId="12" borderId="4" xfId="20" applyFont="1" applyFill="1" applyBorder="1" applyAlignment="1" applyProtection="1">
      <alignment vertical="center" wrapText="1" readingOrder="2"/>
      <protection locked="0"/>
    </xf>
    <xf numFmtId="0" fontId="14" fillId="5" borderId="1" xfId="20" applyFont="1" applyFill="1" applyBorder="1" applyAlignment="1" applyProtection="1">
      <alignment horizontal="center" vertical="center" wrapText="1" readingOrder="2"/>
      <protection locked="0"/>
    </xf>
    <xf numFmtId="0" fontId="6" fillId="0" borderId="3" xfId="20" applyFont="1" applyFill="1" applyBorder="1" applyAlignment="1" applyProtection="1">
      <alignment vertical="center" wrapText="1" readingOrder="2"/>
      <protection locked="0"/>
    </xf>
    <xf numFmtId="0" fontId="6" fillId="0" borderId="13" xfId="20" applyFont="1" applyFill="1" applyBorder="1" applyAlignment="1" applyProtection="1">
      <alignment vertical="center" wrapText="1" readingOrder="2"/>
      <protection locked="0"/>
    </xf>
    <xf numFmtId="0" fontId="6" fillId="0" borderId="4" xfId="20" applyFont="1" applyFill="1" applyBorder="1" applyAlignment="1" applyProtection="1">
      <alignment vertical="center" wrapText="1" readingOrder="2"/>
      <protection locked="0"/>
    </xf>
    <xf numFmtId="0" fontId="6" fillId="0" borderId="1" xfId="20" applyFont="1" applyFill="1" applyBorder="1" applyAlignment="1" applyProtection="1">
      <alignment horizontal="center" vertical="center" wrapText="1" readingOrder="2"/>
      <protection locked="0"/>
    </xf>
    <xf numFmtId="0" fontId="14" fillId="6" borderId="1" xfId="20" applyFont="1" applyFill="1" applyBorder="1" applyAlignment="1" applyProtection="1">
      <alignment horizontal="center" vertical="center" wrapText="1" readingOrder="2"/>
      <protection locked="0"/>
    </xf>
    <xf numFmtId="0" fontId="18" fillId="0" borderId="0" xfId="0" applyFont="1" applyFill="1" applyAlignment="1">
      <alignment vertical="center"/>
    </xf>
    <xf numFmtId="2" fontId="5" fillId="14" borderId="1" xfId="0" applyNumberFormat="1" applyFont="1" applyFill="1" applyBorder="1" applyAlignment="1" applyProtection="1">
      <alignment vertical="center"/>
      <protection/>
    </xf>
    <xf numFmtId="0" fontId="6" fillId="0" borderId="1" xfId="20" applyFont="1" applyFill="1" applyBorder="1" applyAlignment="1" applyProtection="1">
      <alignment vertical="center" wrapText="1" readingOrder="2"/>
      <protection locked="0"/>
    </xf>
    <xf numFmtId="0" fontId="14" fillId="6" borderId="8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7" borderId="1" xfId="20" applyFont="1" applyFill="1" applyBorder="1" applyAlignment="1" applyProtection="1">
      <alignment horizontal="center" vertical="center" wrapText="1" readingOrder="2"/>
      <protection locked="0"/>
    </xf>
    <xf numFmtId="0" fontId="14" fillId="7" borderId="1" xfId="20" applyFont="1" applyFill="1" applyBorder="1" applyAlignment="1" applyProtection="1">
      <alignment horizontal="center" vertical="center" readingOrder="2"/>
      <protection locked="0"/>
    </xf>
    <xf numFmtId="0" fontId="14" fillId="8" borderId="1" xfId="20" applyFont="1" applyFill="1" applyBorder="1" applyAlignment="1" applyProtection="1">
      <alignment horizontal="center" vertical="center" wrapText="1" readingOrder="2"/>
      <protection locked="0"/>
    </xf>
    <xf numFmtId="0" fontId="14" fillId="9" borderId="1" xfId="20" applyFont="1" applyFill="1" applyBorder="1" applyAlignment="1" applyProtection="1">
      <alignment horizontal="center" vertical="center" wrapText="1" readingOrder="2"/>
      <protection locked="0"/>
    </xf>
    <xf numFmtId="0" fontId="14" fillId="10" borderId="1" xfId="20" applyFont="1" applyFill="1" applyBorder="1" applyAlignment="1" applyProtection="1">
      <alignment horizontal="center" vertical="center" wrapText="1" readingOrder="2"/>
      <protection locked="0"/>
    </xf>
    <xf numFmtId="0" fontId="14" fillId="11" borderId="1" xfId="20" applyFont="1" applyFill="1" applyBorder="1" applyAlignment="1" applyProtection="1">
      <alignment horizontal="center" vertical="center" wrapText="1" readingOrder="2"/>
      <protection locked="0"/>
    </xf>
    <xf numFmtId="0" fontId="6" fillId="17" borderId="1" xfId="20" applyFont="1" applyFill="1" applyBorder="1" applyAlignment="1" applyProtection="1">
      <alignment horizontal="center" vertical="center" wrapText="1" readingOrder="2"/>
      <protection locked="0"/>
    </xf>
    <xf numFmtId="0" fontId="5" fillId="0" borderId="13" xfId="20" applyFont="1" applyBorder="1" applyAlignment="1" applyProtection="1">
      <alignment horizontal="center" vertical="center"/>
      <protection locked="0"/>
    </xf>
    <xf numFmtId="2" fontId="5" fillId="14" borderId="1" xfId="20" applyNumberFormat="1" applyFont="1" applyFill="1" applyBorder="1" applyAlignment="1" applyProtection="1">
      <alignment vertical="center"/>
      <protection/>
    </xf>
    <xf numFmtId="0" fontId="6" fillId="14" borderId="13" xfId="20" applyFont="1" applyFill="1" applyBorder="1" applyAlignment="1" applyProtection="1">
      <alignment vertical="center" wrapText="1" readingOrder="2"/>
      <protection locked="0"/>
    </xf>
    <xf numFmtId="0" fontId="6" fillId="14" borderId="4" xfId="20" applyFont="1" applyFill="1" applyBorder="1" applyAlignment="1" applyProtection="1">
      <alignment vertical="center" wrapText="1" readingOrder="2"/>
      <protection locked="0"/>
    </xf>
    <xf numFmtId="0" fontId="6" fillId="14" borderId="3" xfId="20" applyFont="1" applyFill="1" applyBorder="1" applyAlignment="1" applyProtection="1">
      <alignment vertical="center" wrapText="1" readingOrder="2"/>
      <protection locked="0"/>
    </xf>
    <xf numFmtId="0" fontId="5" fillId="0" borderId="9" xfId="20" applyFont="1" applyBorder="1" applyAlignment="1" applyProtection="1">
      <alignment horizontal="center" vertical="center"/>
      <protection locked="0"/>
    </xf>
    <xf numFmtId="0" fontId="3" fillId="6" borderId="5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7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1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2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8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0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" xfId="20" applyFont="1" applyFill="1" applyBorder="1" applyAlignment="1" applyProtection="1">
      <alignment horizontal="center" vertical="center" textRotation="90" readingOrder="2"/>
      <protection locked="0"/>
    </xf>
    <xf numFmtId="0" fontId="5" fillId="0" borderId="3" xfId="20" applyFont="1" applyBorder="1" applyAlignment="1" applyProtection="1">
      <alignment horizontal="center"/>
      <protection locked="0"/>
    </xf>
    <xf numFmtId="0" fontId="5" fillId="0" borderId="13" xfId="20" applyFont="1" applyBorder="1" applyAlignment="1" applyProtection="1">
      <alignment horizontal="center"/>
      <protection locked="0"/>
    </xf>
    <xf numFmtId="0" fontId="3" fillId="6" borderId="1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2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4" xfId="20" applyFont="1" applyFill="1" applyBorder="1" applyAlignment="1" applyProtection="1">
      <alignment horizontal="center" vertical="center" textRotation="90" wrapText="1" readingOrder="2"/>
      <protection locked="0"/>
    </xf>
    <xf numFmtId="0" fontId="3" fillId="6" borderId="15" xfId="20" applyFont="1" applyFill="1" applyBorder="1" applyAlignment="1" applyProtection="1">
      <alignment horizontal="center" vertical="center" textRotation="90" wrapText="1" readingOrder="2"/>
      <protection locked="0"/>
    </xf>
    <xf numFmtId="0" fontId="2" fillId="16" borderId="1" xfId="20" applyFont="1" applyFill="1" applyBorder="1" applyAlignment="1" applyProtection="1">
      <alignment horizontal="center" readingOrder="2"/>
      <protection locked="0"/>
    </xf>
    <xf numFmtId="0" fontId="4" fillId="2" borderId="1" xfId="20" applyFont="1" applyFill="1" applyBorder="1" applyAlignment="1" applyProtection="1">
      <alignment horizontal="center" vertical="center"/>
      <protection locked="0"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3" fillId="6" borderId="5" xfId="20" applyFont="1" applyFill="1" applyBorder="1" applyAlignment="1" applyProtection="1">
      <alignment horizontal="center" vertical="center" textRotation="90" readingOrder="2"/>
      <protection locked="0"/>
    </xf>
    <xf numFmtId="0" fontId="3" fillId="6" borderId="7" xfId="20" applyFont="1" applyFill="1" applyBorder="1" applyAlignment="1" applyProtection="1">
      <alignment horizontal="center" vertical="center" textRotation="90" readingOrder="2"/>
      <protection locked="0"/>
    </xf>
    <xf numFmtId="0" fontId="3" fillId="6" borderId="11" xfId="20" applyFont="1" applyFill="1" applyBorder="1" applyAlignment="1" applyProtection="1">
      <alignment horizontal="center" vertical="center" textRotation="90" readingOrder="2"/>
      <protection locked="0"/>
    </xf>
    <xf numFmtId="0" fontId="3" fillId="6" borderId="12" xfId="20" applyFont="1" applyFill="1" applyBorder="1" applyAlignment="1" applyProtection="1">
      <alignment horizontal="center" vertical="center" textRotation="90" readingOrder="2"/>
      <protection locked="0"/>
    </xf>
    <xf numFmtId="0" fontId="2" fillId="16" borderId="1" xfId="20" applyFont="1" applyFill="1" applyBorder="1" applyAlignment="1" applyProtection="1" quotePrefix="1">
      <alignment horizontal="center" readingOrder="2"/>
      <protection locked="0"/>
    </xf>
    <xf numFmtId="0" fontId="5" fillId="0" borderId="1" xfId="20" applyFont="1" applyBorder="1" applyAlignment="1" applyProtection="1">
      <alignment horizontal="center"/>
      <protection locked="0"/>
    </xf>
    <xf numFmtId="0" fontId="14" fillId="6" borderId="1" xfId="20" applyFont="1" applyFill="1" applyBorder="1" applyAlignment="1" applyProtection="1">
      <alignment horizontal="center" vertical="center" textRotation="90" wrapText="1" readingOrder="2"/>
      <protection locked="0"/>
    </xf>
    <xf numFmtId="0" fontId="11" fillId="16" borderId="1" xfId="20" applyFont="1" applyFill="1" applyBorder="1" applyAlignment="1" applyProtection="1">
      <alignment horizontal="center" vertical="center" readingOrder="2"/>
      <protection locked="0"/>
    </xf>
    <xf numFmtId="0" fontId="17" fillId="2" borderId="1" xfId="20" applyFont="1" applyFill="1" applyBorder="1" applyAlignment="1" applyProtection="1">
      <alignment horizontal="center" vertical="center"/>
      <protection locked="0"/>
    </xf>
    <xf numFmtId="0" fontId="14" fillId="6" borderId="1" xfId="20" applyFont="1" applyFill="1" applyBorder="1" applyAlignment="1" applyProtection="1">
      <alignment horizontal="center" vertical="center"/>
      <protection locked="0"/>
    </xf>
    <xf numFmtId="0" fontId="14" fillId="6" borderId="5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7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11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12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8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10" xfId="20" applyFont="1" applyFill="1" applyBorder="1" applyAlignment="1" applyProtection="1">
      <alignment horizontal="center" vertical="center" textRotation="90" wrapText="1" readingOrder="2"/>
      <protection locked="0"/>
    </xf>
    <xf numFmtId="0" fontId="14" fillId="6" borderId="3" xfId="20" applyFont="1" applyFill="1" applyBorder="1" applyAlignment="1" applyProtection="1">
      <alignment horizontal="center" vertical="center"/>
      <protection locked="0"/>
    </xf>
    <xf numFmtId="0" fontId="14" fillId="6" borderId="13" xfId="20" applyFont="1" applyFill="1" applyBorder="1" applyAlignment="1" applyProtection="1">
      <alignment horizontal="center" vertical="center"/>
      <protection locked="0"/>
    </xf>
    <xf numFmtId="0" fontId="14" fillId="6" borderId="4" xfId="20" applyFont="1" applyFill="1" applyBorder="1" applyAlignment="1" applyProtection="1">
      <alignment horizontal="center" vertical="center"/>
      <protection locked="0"/>
    </xf>
    <xf numFmtId="0" fontId="14" fillId="6" borderId="1" xfId="20" applyFont="1" applyFill="1" applyBorder="1" applyAlignment="1" applyProtection="1">
      <alignment horizontal="center" vertical="center" textRotation="90" readingOrder="2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rightToLeft="1" tabSelected="1" workbookViewId="0" topLeftCell="A1">
      <selection activeCell="J24" sqref="J24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3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4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3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28000</v>
      </c>
      <c r="E3" s="12">
        <v>0</v>
      </c>
      <c r="F3" s="12">
        <v>8500</v>
      </c>
      <c r="G3" s="12">
        <v>0</v>
      </c>
      <c r="H3" s="12">
        <v>750</v>
      </c>
      <c r="I3" s="12">
        <v>4500</v>
      </c>
      <c r="J3" s="12"/>
      <c r="K3" s="12">
        <v>455</v>
      </c>
      <c r="L3" s="12">
        <v>6000</v>
      </c>
      <c r="M3" s="12">
        <v>200</v>
      </c>
      <c r="N3" s="12">
        <v>920</v>
      </c>
      <c r="O3" s="12">
        <v>100</v>
      </c>
      <c r="P3" s="12">
        <v>1145</v>
      </c>
      <c r="Q3" s="12">
        <v>10</v>
      </c>
      <c r="R3" s="12">
        <v>0</v>
      </c>
      <c r="S3" s="13">
        <f aca="true" t="shared" si="0" ref="S3:S44">SUM(D3:R3)</f>
        <v>50580</v>
      </c>
      <c r="T3" s="13"/>
    </row>
    <row r="4" spans="1:20" ht="17.25">
      <c r="A4" s="17"/>
      <c r="B4" s="19"/>
      <c r="C4" s="18" t="s">
        <v>38</v>
      </c>
      <c r="D4" s="12">
        <v>14215</v>
      </c>
      <c r="E4" s="12">
        <v>0</v>
      </c>
      <c r="F4" s="12">
        <v>2724</v>
      </c>
      <c r="G4" s="12">
        <v>0</v>
      </c>
      <c r="H4" s="12">
        <v>0</v>
      </c>
      <c r="I4" s="12">
        <v>0</v>
      </c>
      <c r="J4" s="12"/>
      <c r="K4" s="12">
        <v>0</v>
      </c>
      <c r="L4" s="12">
        <v>1815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18754</v>
      </c>
      <c r="T4" s="13"/>
    </row>
    <row r="5" spans="1:20" ht="17.25">
      <c r="A5" s="17"/>
      <c r="B5" s="19"/>
      <c r="C5" s="1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9200</v>
      </c>
      <c r="E6" s="12">
        <v>0</v>
      </c>
      <c r="F6" s="12">
        <v>4660</v>
      </c>
      <c r="G6" s="12">
        <v>0</v>
      </c>
      <c r="H6" s="12">
        <v>400</v>
      </c>
      <c r="I6" s="12">
        <v>1000</v>
      </c>
      <c r="J6" s="12">
        <v>0</v>
      </c>
      <c r="K6" s="12">
        <v>200</v>
      </c>
      <c r="L6" s="12">
        <v>4000</v>
      </c>
      <c r="M6" s="12">
        <v>120</v>
      </c>
      <c r="N6" s="12">
        <v>800</v>
      </c>
      <c r="O6" s="20">
        <v>100</v>
      </c>
      <c r="P6" s="12">
        <v>1100</v>
      </c>
      <c r="Q6" s="12">
        <v>10</v>
      </c>
      <c r="R6" s="12">
        <v>0</v>
      </c>
      <c r="S6" s="13">
        <f t="shared" si="0"/>
        <v>21590</v>
      </c>
      <c r="T6" s="34">
        <f>(S6+S7+S8)/S3*100</f>
        <v>99.19928825622776</v>
      </c>
    </row>
    <row r="7" spans="1:20" ht="17.25">
      <c r="A7" s="109"/>
      <c r="B7" s="110"/>
      <c r="C7" s="2" t="s">
        <v>41</v>
      </c>
      <c r="D7" s="12">
        <v>17500</v>
      </c>
      <c r="E7" s="12">
        <v>0</v>
      </c>
      <c r="F7" s="12">
        <v>3000</v>
      </c>
      <c r="G7" s="12">
        <v>0</v>
      </c>
      <c r="H7" s="12">
        <v>300</v>
      </c>
      <c r="I7" s="12">
        <v>3000</v>
      </c>
      <c r="J7" s="12">
        <v>0</v>
      </c>
      <c r="K7" s="12">
        <v>200</v>
      </c>
      <c r="L7" s="12">
        <v>0</v>
      </c>
      <c r="M7" s="12">
        <v>50</v>
      </c>
      <c r="N7" s="12">
        <v>80</v>
      </c>
      <c r="O7" s="20"/>
      <c r="P7" s="12">
        <v>35</v>
      </c>
      <c r="Q7" s="12">
        <v>0</v>
      </c>
      <c r="R7" s="12">
        <v>0</v>
      </c>
      <c r="S7" s="13">
        <f t="shared" si="0"/>
        <v>24165</v>
      </c>
      <c r="T7" s="13"/>
    </row>
    <row r="8" spans="1:20" ht="17.25">
      <c r="A8" s="111"/>
      <c r="B8" s="112"/>
      <c r="C8" s="2" t="s">
        <v>42</v>
      </c>
      <c r="D8" s="12">
        <v>1000</v>
      </c>
      <c r="E8" s="12">
        <v>0</v>
      </c>
      <c r="F8" s="12">
        <v>750</v>
      </c>
      <c r="G8" s="12">
        <v>0</v>
      </c>
      <c r="H8" s="12">
        <v>50</v>
      </c>
      <c r="I8" s="12">
        <v>500</v>
      </c>
      <c r="J8" s="12">
        <v>0</v>
      </c>
      <c r="K8" s="12">
        <v>55</v>
      </c>
      <c r="L8" s="12">
        <v>1985</v>
      </c>
      <c r="M8" s="12">
        <v>30</v>
      </c>
      <c r="N8" s="12">
        <v>40</v>
      </c>
      <c r="O8" s="20"/>
      <c r="P8" s="12">
        <v>10</v>
      </c>
      <c r="Q8" s="12">
        <v>0</v>
      </c>
      <c r="R8" s="12">
        <v>0</v>
      </c>
      <c r="S8" s="13">
        <f t="shared" si="0"/>
        <v>4420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13000</v>
      </c>
      <c r="E9" s="12">
        <v>0</v>
      </c>
      <c r="F9" s="38">
        <v>3400</v>
      </c>
      <c r="G9" s="12">
        <v>0</v>
      </c>
      <c r="H9" s="12">
        <v>400</v>
      </c>
      <c r="I9" s="12">
        <v>1200</v>
      </c>
      <c r="J9" s="12">
        <v>0</v>
      </c>
      <c r="K9" s="12">
        <v>250</v>
      </c>
      <c r="L9" s="12">
        <v>3985</v>
      </c>
      <c r="M9" s="12">
        <v>100</v>
      </c>
      <c r="N9" s="12">
        <v>200</v>
      </c>
      <c r="O9" s="20"/>
      <c r="P9" s="12">
        <v>645</v>
      </c>
      <c r="Q9" s="12">
        <v>5</v>
      </c>
      <c r="R9" s="12">
        <v>0</v>
      </c>
      <c r="S9" s="13">
        <f t="shared" si="0"/>
        <v>23185</v>
      </c>
      <c r="T9" s="34">
        <f>(S9+S10+S11+S12+S13)/(2*S3)*100</f>
        <v>98.8592328983788</v>
      </c>
    </row>
    <row r="10" spans="1:20" ht="21" customHeight="1">
      <c r="A10" s="125"/>
      <c r="B10" s="126"/>
      <c r="C10" s="14" t="s">
        <v>61</v>
      </c>
      <c r="D10" s="12">
        <v>14500</v>
      </c>
      <c r="E10" s="12">
        <v>0</v>
      </c>
      <c r="F10" s="38">
        <v>4900</v>
      </c>
      <c r="G10" s="12">
        <v>0</v>
      </c>
      <c r="H10" s="12">
        <v>150</v>
      </c>
      <c r="I10" s="12">
        <v>1500</v>
      </c>
      <c r="J10" s="12">
        <v>0</v>
      </c>
      <c r="K10" s="12">
        <v>150</v>
      </c>
      <c r="L10" s="12">
        <v>2000</v>
      </c>
      <c r="M10" s="12">
        <v>50</v>
      </c>
      <c r="N10" s="12">
        <v>300</v>
      </c>
      <c r="O10" s="12">
        <v>100</v>
      </c>
      <c r="P10" s="12">
        <v>500</v>
      </c>
      <c r="Q10" s="12">
        <v>5</v>
      </c>
      <c r="R10" s="12">
        <v>0</v>
      </c>
      <c r="S10" s="13">
        <f t="shared" si="0"/>
        <v>24155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15000</v>
      </c>
      <c r="E11" s="12">
        <v>0</v>
      </c>
      <c r="F11" s="12">
        <v>5000</v>
      </c>
      <c r="G11" s="12">
        <v>0</v>
      </c>
      <c r="H11" s="12">
        <v>300</v>
      </c>
      <c r="I11" s="12">
        <v>500</v>
      </c>
      <c r="J11" s="12">
        <v>0</v>
      </c>
      <c r="K11" s="12">
        <v>150</v>
      </c>
      <c r="L11" s="12">
        <v>5500</v>
      </c>
      <c r="M11" s="12">
        <v>60</v>
      </c>
      <c r="N11" s="12">
        <v>50</v>
      </c>
      <c r="O11" s="20"/>
      <c r="P11" s="12">
        <v>1000</v>
      </c>
      <c r="Q11" s="12">
        <v>6</v>
      </c>
      <c r="R11" s="12">
        <v>0</v>
      </c>
      <c r="S11" s="13">
        <f t="shared" si="0"/>
        <v>27566</v>
      </c>
      <c r="T11" s="15"/>
    </row>
    <row r="12" spans="1:20" ht="17.25">
      <c r="A12" s="113"/>
      <c r="B12" s="113"/>
      <c r="C12" s="3" t="s">
        <v>44</v>
      </c>
      <c r="D12" s="81">
        <v>25000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25000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100</v>
      </c>
      <c r="P13" s="20"/>
      <c r="Q13" s="21"/>
      <c r="R13" s="22"/>
      <c r="S13" s="13">
        <f t="shared" si="0"/>
        <v>100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14000</v>
      </c>
      <c r="E14" s="12">
        <v>0</v>
      </c>
      <c r="F14" s="12">
        <v>2634</v>
      </c>
      <c r="G14" s="12">
        <v>0</v>
      </c>
      <c r="H14" s="20"/>
      <c r="I14" s="20"/>
      <c r="J14" s="20"/>
      <c r="K14" s="12">
        <v>0</v>
      </c>
      <c r="L14" s="12">
        <v>1800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18434</v>
      </c>
      <c r="T14" s="34">
        <f>(S14+S15+S16+S17+S18+S19+S20+S21)/S3*100</f>
        <v>95.22933965994464</v>
      </c>
    </row>
    <row r="15" spans="1:20" ht="17.25">
      <c r="A15" s="109"/>
      <c r="B15" s="110"/>
      <c r="C15" s="5" t="s">
        <v>60</v>
      </c>
      <c r="D15" s="12">
        <v>215</v>
      </c>
      <c r="E15" s="12">
        <v>0</v>
      </c>
      <c r="F15" s="12">
        <v>90</v>
      </c>
      <c r="G15" s="12">
        <v>0</v>
      </c>
      <c r="H15" s="12">
        <v>0</v>
      </c>
      <c r="I15" s="12">
        <v>0</v>
      </c>
      <c r="J15" s="12"/>
      <c r="K15" s="12">
        <v>0</v>
      </c>
      <c r="L15" s="12">
        <v>15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320</v>
      </c>
      <c r="T15" s="35"/>
    </row>
    <row r="16" spans="1:20" ht="17.25">
      <c r="A16" s="109"/>
      <c r="B16" s="110"/>
      <c r="C16" s="5" t="s">
        <v>48</v>
      </c>
      <c r="D16" s="12">
        <v>4000</v>
      </c>
      <c r="E16" s="12">
        <v>0</v>
      </c>
      <c r="F16" s="12">
        <v>1160</v>
      </c>
      <c r="G16" s="12">
        <v>0</v>
      </c>
      <c r="H16" s="12">
        <v>0</v>
      </c>
      <c r="I16" s="20"/>
      <c r="J16" s="20"/>
      <c r="K16" s="12">
        <v>400</v>
      </c>
      <c r="L16" s="12">
        <v>4000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9560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>
        <v>300</v>
      </c>
      <c r="I17" s="12">
        <v>4500</v>
      </c>
      <c r="J17" s="12">
        <v>0</v>
      </c>
      <c r="K17" s="12">
        <v>0</v>
      </c>
      <c r="L17" s="20"/>
      <c r="M17" s="12">
        <v>200</v>
      </c>
      <c r="N17" s="20"/>
      <c r="O17" s="20"/>
      <c r="P17" s="20"/>
      <c r="Q17" s="12">
        <v>0</v>
      </c>
      <c r="R17" s="12">
        <v>0</v>
      </c>
      <c r="S17" s="13">
        <f t="shared" si="0"/>
        <v>5000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850</v>
      </c>
      <c r="O20" s="21"/>
      <c r="P20" s="32"/>
      <c r="Q20" s="32"/>
      <c r="R20" s="22"/>
      <c r="S20" s="13">
        <f t="shared" si="0"/>
        <v>850</v>
      </c>
      <c r="T20" s="13"/>
    </row>
    <row r="21" spans="1:20" ht="17.25">
      <c r="A21" s="111"/>
      <c r="B21" s="112"/>
      <c r="C21" s="5" t="s">
        <v>21</v>
      </c>
      <c r="D21" s="12">
        <v>9500</v>
      </c>
      <c r="E21" s="12">
        <v>0</v>
      </c>
      <c r="F21" s="12">
        <v>4503</v>
      </c>
      <c r="G21" s="12">
        <v>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14003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10500</v>
      </c>
      <c r="E22" s="12">
        <v>0</v>
      </c>
      <c r="F22" s="12">
        <v>2500</v>
      </c>
      <c r="G22" s="12">
        <v>0</v>
      </c>
      <c r="H22" s="12">
        <v>750</v>
      </c>
      <c r="I22" s="12">
        <v>1800</v>
      </c>
      <c r="J22" s="12">
        <v>0</v>
      </c>
      <c r="K22" s="12">
        <v>235</v>
      </c>
      <c r="L22" s="12">
        <v>50</v>
      </c>
      <c r="M22" s="12">
        <v>20</v>
      </c>
      <c r="N22" s="12">
        <v>850</v>
      </c>
      <c r="O22" s="12">
        <v>100</v>
      </c>
      <c r="P22" s="12">
        <v>900</v>
      </c>
      <c r="Q22" s="12">
        <v>7</v>
      </c>
      <c r="R22" s="12">
        <v>0</v>
      </c>
      <c r="S22" s="13">
        <f t="shared" si="0"/>
        <v>17712</v>
      </c>
      <c r="T22" s="34">
        <f>(S22+S23+S24+S25+S26+S27+S28+S29+S30+S31+S32+S33+S34+S35+S36)/(3*S3)*100</f>
        <v>95.65309081323316</v>
      </c>
    </row>
    <row r="23" spans="1:20" ht="17.25">
      <c r="A23" s="116"/>
      <c r="B23" s="118"/>
      <c r="C23" s="7" t="s">
        <v>25</v>
      </c>
      <c r="D23" s="12">
        <v>17500</v>
      </c>
      <c r="E23" s="12">
        <v>0</v>
      </c>
      <c r="F23" s="12">
        <v>4800</v>
      </c>
      <c r="G23" s="12">
        <v>0</v>
      </c>
      <c r="H23" s="12">
        <v>0</v>
      </c>
      <c r="I23" s="12">
        <v>2700</v>
      </c>
      <c r="J23" s="12">
        <v>0</v>
      </c>
      <c r="K23" s="12">
        <v>150</v>
      </c>
      <c r="L23" s="12">
        <v>1950</v>
      </c>
      <c r="M23" s="12">
        <v>180</v>
      </c>
      <c r="N23" s="12">
        <v>0</v>
      </c>
      <c r="O23" s="12">
        <v>0</v>
      </c>
      <c r="P23" s="12">
        <v>200</v>
      </c>
      <c r="Q23" s="12">
        <v>0</v>
      </c>
      <c r="R23" s="12">
        <v>0</v>
      </c>
      <c r="S23" s="13">
        <f t="shared" si="0"/>
        <v>27480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18500</v>
      </c>
      <c r="E28" s="12">
        <v>0</v>
      </c>
      <c r="F28" s="12">
        <v>3200</v>
      </c>
      <c r="G28" s="12">
        <v>0</v>
      </c>
      <c r="H28" s="12">
        <v>750</v>
      </c>
      <c r="I28" s="12">
        <v>2200</v>
      </c>
      <c r="J28" s="12">
        <v>0</v>
      </c>
      <c r="K28" s="12">
        <v>300</v>
      </c>
      <c r="L28" s="12">
        <v>2200</v>
      </c>
      <c r="M28" s="12">
        <v>100</v>
      </c>
      <c r="N28" s="12">
        <v>700</v>
      </c>
      <c r="O28" s="12">
        <v>50</v>
      </c>
      <c r="P28" s="12">
        <v>1145</v>
      </c>
      <c r="Q28" s="12">
        <v>2</v>
      </c>
      <c r="R28" s="12">
        <v>0</v>
      </c>
      <c r="S28" s="13">
        <f t="shared" si="0"/>
        <v>29147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1500</v>
      </c>
      <c r="J29" s="12">
        <v>0</v>
      </c>
      <c r="K29" s="12">
        <v>0</v>
      </c>
      <c r="L29" s="12">
        <v>2500</v>
      </c>
      <c r="M29" s="12">
        <v>100</v>
      </c>
      <c r="N29" s="12">
        <v>100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4200</v>
      </c>
      <c r="T29" s="13"/>
    </row>
    <row r="30" spans="1:20" ht="17.25">
      <c r="A30" s="116"/>
      <c r="B30" s="118"/>
      <c r="C30" s="6" t="s">
        <v>26</v>
      </c>
      <c r="D30" s="12">
        <v>9000</v>
      </c>
      <c r="E30" s="12">
        <v>0</v>
      </c>
      <c r="F30" s="12">
        <v>2100</v>
      </c>
      <c r="G30" s="12">
        <v>0</v>
      </c>
      <c r="H30" s="12">
        <v>0</v>
      </c>
      <c r="I30" s="12">
        <v>0</v>
      </c>
      <c r="J30" s="12">
        <v>0</v>
      </c>
      <c r="K30" s="12">
        <v>50</v>
      </c>
      <c r="L30" s="12">
        <v>600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11750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28000</v>
      </c>
      <c r="E34" s="12">
        <v>0</v>
      </c>
      <c r="F34" s="12">
        <v>8200</v>
      </c>
      <c r="G34" s="12">
        <v>0</v>
      </c>
      <c r="H34" s="12">
        <v>750</v>
      </c>
      <c r="I34" s="12">
        <v>4500</v>
      </c>
      <c r="J34" s="12">
        <v>0</v>
      </c>
      <c r="K34" s="12">
        <v>400</v>
      </c>
      <c r="L34" s="12">
        <v>5800</v>
      </c>
      <c r="M34" s="12">
        <v>200</v>
      </c>
      <c r="N34" s="12">
        <v>900</v>
      </c>
      <c r="O34" s="12">
        <v>100</v>
      </c>
      <c r="P34" s="12">
        <v>1100</v>
      </c>
      <c r="Q34" s="12">
        <v>5</v>
      </c>
      <c r="R34" s="12">
        <v>0</v>
      </c>
      <c r="S34" s="13">
        <f t="shared" si="0"/>
        <v>49955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>
        <v>300</v>
      </c>
      <c r="I35" s="12">
        <v>4000</v>
      </c>
      <c r="J35" s="12">
        <v>0</v>
      </c>
      <c r="K35" s="12">
        <v>0</v>
      </c>
      <c r="L35" s="20"/>
      <c r="M35" s="12">
        <v>150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4450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450</v>
      </c>
      <c r="O36" s="20"/>
      <c r="P36" s="20"/>
      <c r="Q36" s="20"/>
      <c r="R36" s="20">
        <v>0</v>
      </c>
      <c r="S36" s="13">
        <f t="shared" si="0"/>
        <v>450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26600</v>
      </c>
      <c r="E37" s="12">
        <v>0</v>
      </c>
      <c r="F37" s="12">
        <v>7700</v>
      </c>
      <c r="G37" s="12">
        <v>0</v>
      </c>
      <c r="H37" s="12">
        <v>0</v>
      </c>
      <c r="I37" s="20"/>
      <c r="J37" s="12">
        <v>0</v>
      </c>
      <c r="K37" s="12">
        <v>400</v>
      </c>
      <c r="L37" s="20"/>
      <c r="M37" s="12">
        <v>0</v>
      </c>
      <c r="N37" s="12">
        <v>0</v>
      </c>
      <c r="O37" s="12">
        <v>90</v>
      </c>
      <c r="P37" s="20"/>
      <c r="Q37" s="12">
        <v>0</v>
      </c>
      <c r="R37" s="12">
        <v>0</v>
      </c>
      <c r="S37" s="13">
        <f t="shared" si="0"/>
        <v>34790</v>
      </c>
      <c r="T37" s="34">
        <f>(S37+S38+S39+S40+S41)/(S3)*100</f>
        <v>94.74100434954528</v>
      </c>
    </row>
    <row r="38" spans="1:20" ht="17.25">
      <c r="A38" s="109"/>
      <c r="B38" s="110"/>
      <c r="C38" s="5" t="s">
        <v>31</v>
      </c>
      <c r="D38" s="12">
        <v>1200</v>
      </c>
      <c r="E38" s="12">
        <v>0</v>
      </c>
      <c r="F38" s="12">
        <v>650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>
        <v>0</v>
      </c>
      <c r="S38" s="13">
        <f t="shared" si="0"/>
        <v>1850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50</v>
      </c>
      <c r="N39" s="12">
        <v>850</v>
      </c>
      <c r="O39" s="20"/>
      <c r="P39" s="12">
        <v>0</v>
      </c>
      <c r="Q39" s="20"/>
      <c r="R39" s="20">
        <v>0</v>
      </c>
      <c r="S39" s="13">
        <f t="shared" si="0"/>
        <v>900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4500</v>
      </c>
      <c r="J40" s="20"/>
      <c r="K40" s="20"/>
      <c r="L40" s="33">
        <v>80</v>
      </c>
      <c r="M40" s="20"/>
      <c r="N40" s="20"/>
      <c r="O40" s="20"/>
      <c r="P40" s="20"/>
      <c r="Q40" s="20"/>
      <c r="R40" s="20">
        <v>0</v>
      </c>
      <c r="S40" s="13">
        <f t="shared" si="0"/>
        <v>4580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5800</v>
      </c>
      <c r="M41" s="20"/>
      <c r="N41" s="20"/>
      <c r="O41" s="20"/>
      <c r="P41" s="20"/>
      <c r="Q41" s="20"/>
      <c r="R41" s="20">
        <v>0</v>
      </c>
      <c r="S41" s="13">
        <f t="shared" si="0"/>
        <v>5800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>
        <v>0</v>
      </c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5800</v>
      </c>
      <c r="M43" s="20"/>
      <c r="N43" s="20"/>
      <c r="O43" s="20"/>
      <c r="P43" s="20"/>
      <c r="Q43" s="20"/>
      <c r="R43" s="20">
        <v>0</v>
      </c>
      <c r="S43" s="13">
        <f t="shared" si="0"/>
        <v>5800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5800</v>
      </c>
      <c r="M44" s="20"/>
      <c r="N44" s="20"/>
      <c r="O44" s="20"/>
      <c r="P44" s="20"/>
      <c r="Q44" s="20"/>
      <c r="R44" s="20">
        <v>0</v>
      </c>
      <c r="S44" s="13">
        <f t="shared" si="0"/>
        <v>5800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96.73092131277184</v>
      </c>
      <c r="T45" s="36"/>
    </row>
  </sheetData>
  <mergeCells count="13">
    <mergeCell ref="A1:T1"/>
    <mergeCell ref="A2:C2"/>
    <mergeCell ref="A3:C3"/>
    <mergeCell ref="A9:B10"/>
    <mergeCell ref="A6:B8"/>
    <mergeCell ref="A14:B21"/>
    <mergeCell ref="A37:B44"/>
    <mergeCell ref="A11:B13"/>
    <mergeCell ref="A45:R45"/>
    <mergeCell ref="A22:A36"/>
    <mergeCell ref="B22:B27"/>
    <mergeCell ref="B28:B33"/>
    <mergeCell ref="B34:B3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K30" sqref="K30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3500</v>
      </c>
      <c r="E3" s="12"/>
      <c r="F3" s="12">
        <v>3549</v>
      </c>
      <c r="G3" s="12"/>
      <c r="H3" s="12"/>
      <c r="I3" s="12">
        <v>3400</v>
      </c>
      <c r="J3" s="12"/>
      <c r="K3" s="12">
        <v>313</v>
      </c>
      <c r="L3" s="12">
        <v>1650</v>
      </c>
      <c r="M3" s="12">
        <v>140</v>
      </c>
      <c r="N3" s="12">
        <v>150</v>
      </c>
      <c r="O3" s="12"/>
      <c r="P3" s="12">
        <v>280</v>
      </c>
      <c r="Q3" s="12">
        <v>6</v>
      </c>
      <c r="R3" s="12"/>
      <c r="S3" s="13">
        <f aca="true" t="shared" si="0" ref="S3:S44">SUM(D3:R3)</f>
        <v>12988</v>
      </c>
      <c r="T3" s="13"/>
    </row>
    <row r="4" spans="1:20" ht="17.25">
      <c r="A4" s="37"/>
      <c r="B4" s="19"/>
      <c r="C4" s="37" t="s">
        <v>38</v>
      </c>
      <c r="D4" s="12">
        <v>390</v>
      </c>
      <c r="E4" s="12"/>
      <c r="F4" s="12">
        <v>690</v>
      </c>
      <c r="G4" s="12"/>
      <c r="H4" s="12"/>
      <c r="I4" s="12">
        <v>200</v>
      </c>
      <c r="J4" s="12"/>
      <c r="K4" s="12">
        <v>200</v>
      </c>
      <c r="L4" s="12">
        <v>630</v>
      </c>
      <c r="M4" s="12"/>
      <c r="N4" s="12"/>
      <c r="O4" s="20"/>
      <c r="P4" s="12"/>
      <c r="Q4" s="12"/>
      <c r="R4" s="12"/>
      <c r="S4" s="13">
        <f t="shared" si="0"/>
        <v>2110</v>
      </c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1500</v>
      </c>
      <c r="E6" s="12"/>
      <c r="F6" s="12">
        <v>1650</v>
      </c>
      <c r="G6" s="12"/>
      <c r="H6" s="12"/>
      <c r="I6" s="12">
        <v>1200</v>
      </c>
      <c r="J6" s="12"/>
      <c r="K6" s="12"/>
      <c r="L6" s="12">
        <v>150</v>
      </c>
      <c r="M6" s="12">
        <v>70</v>
      </c>
      <c r="N6" s="12">
        <v>90</v>
      </c>
      <c r="O6" s="20"/>
      <c r="P6" s="12">
        <v>150</v>
      </c>
      <c r="Q6" s="12">
        <v>4</v>
      </c>
      <c r="R6" s="12"/>
      <c r="S6" s="13">
        <f t="shared" si="0"/>
        <v>4814</v>
      </c>
      <c r="T6" s="34">
        <f>(S6+S7+S8)/S3*100</f>
        <v>95.45734524176163</v>
      </c>
    </row>
    <row r="7" spans="1:20" ht="17.25">
      <c r="A7" s="109"/>
      <c r="B7" s="110"/>
      <c r="C7" s="2" t="s">
        <v>41</v>
      </c>
      <c r="D7" s="12">
        <v>2000</v>
      </c>
      <c r="E7" s="12"/>
      <c r="F7" s="12">
        <v>1709</v>
      </c>
      <c r="G7" s="12"/>
      <c r="H7" s="12"/>
      <c r="I7" s="12">
        <v>2000</v>
      </c>
      <c r="J7" s="12"/>
      <c r="K7" s="12">
        <v>113</v>
      </c>
      <c r="L7" s="12">
        <v>1500</v>
      </c>
      <c r="M7" s="12">
        <v>70</v>
      </c>
      <c r="N7" s="12">
        <v>60</v>
      </c>
      <c r="O7" s="20"/>
      <c r="P7" s="12">
        <v>130</v>
      </c>
      <c r="Q7" s="12">
        <v>2</v>
      </c>
      <c r="R7" s="12"/>
      <c r="S7" s="13">
        <f t="shared" si="0"/>
        <v>7584</v>
      </c>
      <c r="T7" s="13"/>
    </row>
    <row r="8" spans="1:20" ht="17.25">
      <c r="A8" s="111"/>
      <c r="B8" s="112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2310</v>
      </c>
      <c r="E9" s="12"/>
      <c r="F9" s="12">
        <v>2500</v>
      </c>
      <c r="G9" s="12"/>
      <c r="H9" s="12"/>
      <c r="I9" s="12">
        <v>3100</v>
      </c>
      <c r="J9" s="12"/>
      <c r="K9" s="12">
        <v>300</v>
      </c>
      <c r="L9" s="12">
        <v>1470</v>
      </c>
      <c r="M9" s="12">
        <v>100</v>
      </c>
      <c r="N9" s="12">
        <v>100</v>
      </c>
      <c r="O9" s="20"/>
      <c r="P9" s="12">
        <v>200</v>
      </c>
      <c r="Q9" s="12">
        <v>6</v>
      </c>
      <c r="R9" s="12"/>
      <c r="S9" s="13">
        <f t="shared" si="0"/>
        <v>10086</v>
      </c>
      <c r="T9" s="34">
        <f>(S9+S10+S11+S12+S13)/(2*S3)*100</f>
        <v>94.41022482291346</v>
      </c>
    </row>
    <row r="10" spans="1:20" ht="21" customHeight="1">
      <c r="A10" s="125"/>
      <c r="B10" s="126"/>
      <c r="C10" s="14" t="s">
        <v>61</v>
      </c>
      <c r="D10" s="12">
        <v>1000</v>
      </c>
      <c r="E10" s="12"/>
      <c r="F10" s="12">
        <v>859</v>
      </c>
      <c r="G10" s="12"/>
      <c r="H10" s="12"/>
      <c r="I10" s="12">
        <v>300</v>
      </c>
      <c r="J10" s="12"/>
      <c r="K10" s="12"/>
      <c r="L10" s="12">
        <v>180</v>
      </c>
      <c r="M10" s="12">
        <v>40</v>
      </c>
      <c r="N10" s="12">
        <v>50</v>
      </c>
      <c r="O10" s="12"/>
      <c r="P10" s="12">
        <v>80</v>
      </c>
      <c r="Q10" s="12"/>
      <c r="R10" s="12"/>
      <c r="S10" s="13">
        <f t="shared" si="0"/>
        <v>2509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2350</v>
      </c>
      <c r="E11" s="12"/>
      <c r="F11" s="12">
        <v>2500</v>
      </c>
      <c r="G11" s="12"/>
      <c r="H11" s="12"/>
      <c r="I11" s="12">
        <v>600</v>
      </c>
      <c r="J11" s="12"/>
      <c r="K11" s="12">
        <v>113</v>
      </c>
      <c r="L11" s="12">
        <v>1500</v>
      </c>
      <c r="M11" s="12">
        <v>50</v>
      </c>
      <c r="N11" s="12">
        <v>30</v>
      </c>
      <c r="O11" s="20"/>
      <c r="P11" s="12">
        <v>280</v>
      </c>
      <c r="Q11" s="12">
        <v>6</v>
      </c>
      <c r="R11" s="12"/>
      <c r="S11" s="13">
        <f t="shared" si="0"/>
        <v>7429</v>
      </c>
      <c r="T11" s="15"/>
    </row>
    <row r="12" spans="1:20" ht="17.25">
      <c r="A12" s="113"/>
      <c r="B12" s="113"/>
      <c r="C12" s="3" t="s">
        <v>44</v>
      </c>
      <c r="D12" s="81">
        <v>4500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4500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390</v>
      </c>
      <c r="E14" s="12"/>
      <c r="F14" s="12">
        <v>540</v>
      </c>
      <c r="G14" s="12"/>
      <c r="H14" s="20"/>
      <c r="I14" s="20"/>
      <c r="J14" s="20"/>
      <c r="K14" s="12">
        <v>200</v>
      </c>
      <c r="L14" s="12">
        <v>630</v>
      </c>
      <c r="M14" s="20"/>
      <c r="N14" s="20"/>
      <c r="O14" s="20"/>
      <c r="P14" s="12"/>
      <c r="Q14" s="12"/>
      <c r="R14" s="12"/>
      <c r="S14" s="13">
        <f t="shared" si="0"/>
        <v>1760</v>
      </c>
      <c r="T14" s="34">
        <f>(S14+S15+S16+S17+S18+S19+S20+S21)/S3*100</f>
        <v>91.78472436094857</v>
      </c>
    </row>
    <row r="15" spans="1:20" ht="17.25">
      <c r="A15" s="109"/>
      <c r="B15" s="110"/>
      <c r="C15" s="5" t="s">
        <v>60</v>
      </c>
      <c r="D15" s="12"/>
      <c r="E15" s="12"/>
      <c r="F15" s="12">
        <v>150</v>
      </c>
      <c r="G15" s="12"/>
      <c r="H15" s="12"/>
      <c r="I15" s="12">
        <v>200</v>
      </c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350</v>
      </c>
      <c r="T15" s="35"/>
    </row>
    <row r="16" spans="1:20" ht="17.25">
      <c r="A16" s="109"/>
      <c r="B16" s="110"/>
      <c r="C16" s="5" t="s">
        <v>48</v>
      </c>
      <c r="D16" s="12">
        <v>375</v>
      </c>
      <c r="E16" s="12"/>
      <c r="F16" s="12">
        <v>370</v>
      </c>
      <c r="G16" s="12"/>
      <c r="H16" s="12"/>
      <c r="I16" s="20"/>
      <c r="J16" s="20"/>
      <c r="K16" s="12"/>
      <c r="L16" s="12">
        <v>300</v>
      </c>
      <c r="M16" s="20"/>
      <c r="N16" s="20"/>
      <c r="O16" s="20"/>
      <c r="P16" s="20"/>
      <c r="Q16" s="12"/>
      <c r="R16" s="12"/>
      <c r="S16" s="13">
        <f t="shared" si="0"/>
        <v>1045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3200</v>
      </c>
      <c r="J17" s="12"/>
      <c r="K17" s="12"/>
      <c r="L17" s="20"/>
      <c r="M17" s="12">
        <v>140</v>
      </c>
      <c r="N17" s="20"/>
      <c r="O17" s="20"/>
      <c r="P17" s="20"/>
      <c r="Q17" s="12">
        <v>3</v>
      </c>
      <c r="R17" s="12"/>
      <c r="S17" s="13">
        <f t="shared" si="0"/>
        <v>3343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43</v>
      </c>
      <c r="L19" s="12"/>
      <c r="M19" s="20"/>
      <c r="N19" s="20"/>
      <c r="O19" s="20"/>
      <c r="P19" s="12"/>
      <c r="Q19" s="12"/>
      <c r="R19" s="12"/>
      <c r="S19" s="13">
        <f t="shared" si="0"/>
        <v>43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80</v>
      </c>
      <c r="O20" s="21"/>
      <c r="P20" s="32"/>
      <c r="Q20" s="32"/>
      <c r="R20" s="22"/>
      <c r="S20" s="13">
        <f t="shared" si="0"/>
        <v>80</v>
      </c>
      <c r="T20" s="13"/>
    </row>
    <row r="21" spans="1:20" ht="17.25">
      <c r="A21" s="111"/>
      <c r="B21" s="112"/>
      <c r="C21" s="5" t="s">
        <v>21</v>
      </c>
      <c r="D21" s="12">
        <v>2500</v>
      </c>
      <c r="E21" s="12"/>
      <c r="F21" s="12">
        <v>2100</v>
      </c>
      <c r="G21" s="12"/>
      <c r="H21" s="26"/>
      <c r="I21" s="27"/>
      <c r="J21" s="28"/>
      <c r="K21" s="12"/>
      <c r="L21" s="12">
        <v>700</v>
      </c>
      <c r="M21" s="20"/>
      <c r="N21" s="20"/>
      <c r="O21" s="20"/>
      <c r="P21" s="20"/>
      <c r="Q21" s="12"/>
      <c r="R21" s="12"/>
      <c r="S21" s="13">
        <f t="shared" si="0"/>
        <v>5300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2000</v>
      </c>
      <c r="E22" s="12"/>
      <c r="F22" s="12">
        <v>2500</v>
      </c>
      <c r="G22" s="12"/>
      <c r="H22" s="12"/>
      <c r="I22" s="12">
        <v>400</v>
      </c>
      <c r="J22" s="12"/>
      <c r="K22" s="12"/>
      <c r="L22" s="12">
        <v>200</v>
      </c>
      <c r="M22" s="12"/>
      <c r="N22" s="12"/>
      <c r="O22" s="12"/>
      <c r="P22" s="12"/>
      <c r="Q22" s="12"/>
      <c r="R22" s="12"/>
      <c r="S22" s="13">
        <f t="shared" si="0"/>
        <v>5100</v>
      </c>
      <c r="T22" s="34">
        <f>(S22+S23+S24+S25+S26+S27+S28+S29+S30+S31+S32+S33+S34+S35+S36)/(3*S3)*100</f>
        <v>82.09372754337338</v>
      </c>
    </row>
    <row r="23" spans="1:20" ht="17.25">
      <c r="A23" s="116"/>
      <c r="B23" s="118"/>
      <c r="C23" s="7" t="s">
        <v>25</v>
      </c>
      <c r="D23" s="12">
        <v>800</v>
      </c>
      <c r="E23" s="12"/>
      <c r="F23" s="12">
        <v>50</v>
      </c>
      <c r="G23" s="12"/>
      <c r="H23" s="12"/>
      <c r="I23" s="12">
        <v>1000</v>
      </c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1850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2700</v>
      </c>
      <c r="E28" s="12"/>
      <c r="F28" s="12">
        <v>3049</v>
      </c>
      <c r="G28" s="12"/>
      <c r="H28" s="12"/>
      <c r="I28" s="12">
        <v>2400</v>
      </c>
      <c r="J28" s="12"/>
      <c r="K28" s="12">
        <v>33</v>
      </c>
      <c r="L28" s="12">
        <v>650</v>
      </c>
      <c r="M28" s="12"/>
      <c r="N28" s="12">
        <v>150</v>
      </c>
      <c r="O28" s="12"/>
      <c r="P28" s="12">
        <v>80</v>
      </c>
      <c r="Q28" s="12">
        <v>6</v>
      </c>
      <c r="R28" s="12"/>
      <c r="S28" s="13">
        <f t="shared" si="0"/>
        <v>9068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>
        <v>600</v>
      </c>
      <c r="M29" s="12">
        <v>140</v>
      </c>
      <c r="N29" s="12"/>
      <c r="O29" s="12"/>
      <c r="P29" s="12"/>
      <c r="Q29" s="12"/>
      <c r="R29" s="12"/>
      <c r="S29" s="13">
        <f t="shared" si="0"/>
        <v>740</v>
      </c>
      <c r="T29" s="13"/>
    </row>
    <row r="30" spans="1:20" ht="17.25">
      <c r="A30" s="116"/>
      <c r="B30" s="118"/>
      <c r="C30" s="6" t="s">
        <v>26</v>
      </c>
      <c r="D30" s="12">
        <v>800</v>
      </c>
      <c r="E30" s="12"/>
      <c r="F30" s="12">
        <v>500</v>
      </c>
      <c r="G30" s="12"/>
      <c r="H30" s="12"/>
      <c r="I30" s="12">
        <v>200</v>
      </c>
      <c r="J30" s="12"/>
      <c r="K30" s="12">
        <v>100</v>
      </c>
      <c r="L30" s="12">
        <v>400</v>
      </c>
      <c r="M30" s="12"/>
      <c r="N30" s="12"/>
      <c r="O30" s="12"/>
      <c r="P30" s="12">
        <v>200</v>
      </c>
      <c r="Q30" s="12"/>
      <c r="R30" s="12"/>
      <c r="S30" s="13">
        <f t="shared" si="0"/>
        <v>2200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3300</v>
      </c>
      <c r="E34" s="12"/>
      <c r="F34" s="12">
        <v>3400</v>
      </c>
      <c r="G34" s="12"/>
      <c r="H34" s="12"/>
      <c r="I34" s="12">
        <v>3400</v>
      </c>
      <c r="J34" s="12"/>
      <c r="K34" s="12">
        <v>313</v>
      </c>
      <c r="L34" s="12">
        <v>1600</v>
      </c>
      <c r="M34" s="12">
        <v>140</v>
      </c>
      <c r="N34" s="12">
        <v>80</v>
      </c>
      <c r="O34" s="12"/>
      <c r="P34" s="12">
        <v>80</v>
      </c>
      <c r="Q34" s="12">
        <v>6</v>
      </c>
      <c r="R34" s="12"/>
      <c r="S34" s="13">
        <f t="shared" si="0"/>
        <v>12319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500</v>
      </c>
      <c r="J35" s="12"/>
      <c r="K35" s="12"/>
      <c r="L35" s="20"/>
      <c r="M35" s="12">
        <v>80</v>
      </c>
      <c r="N35" s="12">
        <v>0</v>
      </c>
      <c r="O35" s="12"/>
      <c r="P35" s="12"/>
      <c r="Q35" s="12"/>
      <c r="R35" s="12"/>
      <c r="S35" s="13">
        <f t="shared" si="0"/>
        <v>580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130</v>
      </c>
      <c r="O36" s="20"/>
      <c r="P36" s="20"/>
      <c r="Q36" s="20"/>
      <c r="R36" s="20"/>
      <c r="S36" s="13">
        <f t="shared" si="0"/>
        <v>130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3200</v>
      </c>
      <c r="E37" s="12"/>
      <c r="F37" s="12">
        <v>3200</v>
      </c>
      <c r="G37" s="12"/>
      <c r="H37" s="12"/>
      <c r="I37" s="20"/>
      <c r="J37" s="12"/>
      <c r="K37" s="12">
        <v>143</v>
      </c>
      <c r="L37" s="20"/>
      <c r="M37" s="12"/>
      <c r="N37" s="12"/>
      <c r="O37" s="12"/>
      <c r="P37" s="20"/>
      <c r="Q37" s="12"/>
      <c r="R37" s="12"/>
      <c r="S37" s="13">
        <f t="shared" si="0"/>
        <v>6543</v>
      </c>
      <c r="T37" s="34">
        <f>(S37+S38+S39+S40+S41)/(S3)*100</f>
        <v>93.72497690175547</v>
      </c>
    </row>
    <row r="38" spans="1:20" ht="17.25">
      <c r="A38" s="109"/>
      <c r="B38" s="110"/>
      <c r="C38" s="5" t="s">
        <v>31</v>
      </c>
      <c r="D38" s="12">
        <v>250</v>
      </c>
      <c r="E38" s="12"/>
      <c r="F38" s="12">
        <v>200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450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140</v>
      </c>
      <c r="N39" s="12">
        <v>40</v>
      </c>
      <c r="O39" s="20"/>
      <c r="P39" s="12"/>
      <c r="Q39" s="20"/>
      <c r="R39" s="20"/>
      <c r="S39" s="13">
        <f t="shared" si="0"/>
        <v>180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3400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3400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1600</v>
      </c>
      <c r="M41" s="20"/>
      <c r="N41" s="20"/>
      <c r="O41" s="20"/>
      <c r="P41" s="20"/>
      <c r="Q41" s="20"/>
      <c r="R41" s="20"/>
      <c r="S41" s="13">
        <f t="shared" si="0"/>
        <v>1600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1100</v>
      </c>
      <c r="M43" s="20"/>
      <c r="N43" s="20"/>
      <c r="O43" s="20"/>
      <c r="P43" s="20"/>
      <c r="Q43" s="20"/>
      <c r="R43" s="20"/>
      <c r="S43" s="13">
        <f t="shared" si="0"/>
        <v>1100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1100</v>
      </c>
      <c r="M44" s="20"/>
      <c r="N44" s="20"/>
      <c r="O44" s="20"/>
      <c r="P44" s="20"/>
      <c r="Q44" s="20"/>
      <c r="R44" s="20"/>
      <c r="S44" s="13">
        <f t="shared" si="0"/>
        <v>1100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89.50858484755159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M15" sqref="M15"/>
    </sheetView>
  </sheetViews>
  <sheetFormatPr defaultColWidth="9.140625" defaultRowHeight="15"/>
  <cols>
    <col min="1" max="1" width="5.421875" style="0" bestFit="1" customWidth="1"/>
    <col min="2" max="2" width="17.421875" style="0" bestFit="1" customWidth="1"/>
    <col min="3" max="3" width="34.57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421875" style="0" bestFit="1" customWidth="1"/>
    <col min="9" max="9" width="6.421875" style="0" bestFit="1" customWidth="1"/>
    <col min="10" max="10" width="5.8515625" style="0" bestFit="1" customWidth="1"/>
    <col min="11" max="11" width="7.421875" style="0" bestFit="1" customWidth="1"/>
    <col min="12" max="12" width="3.00390625" style="0" bestFit="1" customWidth="1"/>
    <col min="13" max="13" width="5.140625" style="0" bestFit="1" customWidth="1"/>
    <col min="14" max="14" width="5.421875" style="0" bestFit="1" customWidth="1"/>
    <col min="15" max="15" width="2.57421875" style="0" bestFit="1" customWidth="1"/>
    <col min="16" max="16" width="2.421875" style="0" bestFit="1" customWidth="1"/>
    <col min="17" max="17" width="5.7109375" style="0" bestFit="1" customWidth="1"/>
    <col min="18" max="19" width="5.421875" style="0" bestFit="1" customWidth="1"/>
    <col min="20" max="20" width="6.140625" style="0" bestFit="1" customWidth="1"/>
  </cols>
  <sheetData>
    <row r="1" spans="1:20" ht="22.5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44">
        <v>1300</v>
      </c>
      <c r="E3" s="12">
        <v>0</v>
      </c>
      <c r="F3" s="12">
        <v>3300</v>
      </c>
      <c r="G3" s="12">
        <v>0</v>
      </c>
      <c r="H3" s="12">
        <v>0</v>
      </c>
      <c r="I3" s="12">
        <v>1000</v>
      </c>
      <c r="J3" s="12">
        <v>0</v>
      </c>
      <c r="K3" s="12">
        <v>10.5</v>
      </c>
      <c r="L3" s="12">
        <v>500</v>
      </c>
      <c r="M3" s="12">
        <v>8.5</v>
      </c>
      <c r="N3" s="12">
        <v>0.5</v>
      </c>
      <c r="O3" s="12">
        <v>0</v>
      </c>
      <c r="P3" s="12">
        <v>5</v>
      </c>
      <c r="Q3" s="12">
        <v>40</v>
      </c>
      <c r="R3" s="12">
        <v>0</v>
      </c>
      <c r="S3" s="13">
        <f aca="true" t="shared" si="0" ref="S3:S44">SUM(D3:R3)</f>
        <v>6164.5</v>
      </c>
      <c r="T3" s="13"/>
    </row>
    <row r="4" spans="1:20" ht="17.25">
      <c r="A4" s="37"/>
      <c r="B4" s="19"/>
      <c r="C4" s="37" t="s">
        <v>38</v>
      </c>
      <c r="D4" s="44">
        <v>670</v>
      </c>
      <c r="E4" s="12"/>
      <c r="F4" s="12">
        <v>1650</v>
      </c>
      <c r="G4" s="12"/>
      <c r="H4" s="12"/>
      <c r="I4" s="12"/>
      <c r="J4" s="12"/>
      <c r="K4" s="12">
        <v>10.5</v>
      </c>
      <c r="L4" s="12"/>
      <c r="M4" s="12">
        <v>3.5</v>
      </c>
      <c r="N4" s="12"/>
      <c r="O4" s="20"/>
      <c r="P4" s="12"/>
      <c r="Q4" s="12"/>
      <c r="R4" s="12"/>
      <c r="S4" s="13">
        <f t="shared" si="0"/>
        <v>2334</v>
      </c>
      <c r="T4" s="13"/>
    </row>
    <row r="5" spans="1:20" ht="17.25">
      <c r="A5" s="37"/>
      <c r="B5" s="19"/>
      <c r="C5" s="37" t="s">
        <v>39</v>
      </c>
      <c r="D5" s="4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44">
        <v>820</v>
      </c>
      <c r="E6" s="12"/>
      <c r="F6" s="12">
        <v>1800</v>
      </c>
      <c r="G6" s="12"/>
      <c r="H6" s="12"/>
      <c r="I6" s="12">
        <v>1000</v>
      </c>
      <c r="J6" s="12"/>
      <c r="K6" s="12"/>
      <c r="L6" s="12">
        <v>500</v>
      </c>
      <c r="M6" s="12">
        <v>5</v>
      </c>
      <c r="N6" s="12">
        <v>0.5</v>
      </c>
      <c r="O6" s="20"/>
      <c r="P6" s="12">
        <v>5</v>
      </c>
      <c r="Q6" s="12">
        <v>30</v>
      </c>
      <c r="R6" s="12"/>
      <c r="S6" s="13">
        <f t="shared" si="0"/>
        <v>4160.5</v>
      </c>
      <c r="T6" s="34">
        <f>(S6+S7+S8)/S3*100</f>
        <v>99.77289317868441</v>
      </c>
    </row>
    <row r="7" spans="1:20" ht="17.25">
      <c r="A7" s="109"/>
      <c r="B7" s="110"/>
      <c r="C7" s="2" t="s">
        <v>41</v>
      </c>
      <c r="D7" s="44">
        <v>480</v>
      </c>
      <c r="E7" s="12"/>
      <c r="F7" s="12">
        <v>1500</v>
      </c>
      <c r="G7" s="12"/>
      <c r="H7" s="12"/>
      <c r="I7" s="12"/>
      <c r="J7" s="12"/>
      <c r="K7" s="12"/>
      <c r="L7" s="12"/>
      <c r="M7" s="12"/>
      <c r="N7" s="12"/>
      <c r="O7" s="20"/>
      <c r="P7" s="12"/>
      <c r="Q7" s="12">
        <v>10</v>
      </c>
      <c r="R7" s="12"/>
      <c r="S7" s="13">
        <f t="shared" si="0"/>
        <v>1990</v>
      </c>
      <c r="T7" s="13"/>
    </row>
    <row r="8" spans="1:20" ht="17.25">
      <c r="A8" s="111"/>
      <c r="B8" s="112"/>
      <c r="C8" s="2" t="s">
        <v>42</v>
      </c>
      <c r="D8" s="44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44">
        <v>550</v>
      </c>
      <c r="E9" s="12"/>
      <c r="F9" s="12">
        <v>1800</v>
      </c>
      <c r="G9" s="12"/>
      <c r="H9" s="12"/>
      <c r="I9" s="12">
        <v>700</v>
      </c>
      <c r="J9" s="12"/>
      <c r="K9" s="12"/>
      <c r="L9" s="12">
        <v>500</v>
      </c>
      <c r="M9" s="12">
        <v>5</v>
      </c>
      <c r="N9" s="12">
        <v>0.5</v>
      </c>
      <c r="O9" s="20"/>
      <c r="P9" s="12">
        <v>5</v>
      </c>
      <c r="Q9" s="12">
        <v>40</v>
      </c>
      <c r="R9" s="12"/>
      <c r="S9" s="13">
        <f t="shared" si="0"/>
        <v>3600.5</v>
      </c>
      <c r="T9" s="34">
        <f>(S9+S10+S11+S12+S13)/(2*S3)*100</f>
        <v>94.12766647741098</v>
      </c>
    </row>
    <row r="10" spans="1:20" ht="21" customHeight="1">
      <c r="A10" s="125"/>
      <c r="B10" s="126"/>
      <c r="C10" s="14" t="s">
        <v>61</v>
      </c>
      <c r="D10" s="12">
        <v>750</v>
      </c>
      <c r="E10" s="12"/>
      <c r="F10" s="12">
        <v>1000</v>
      </c>
      <c r="G10" s="12"/>
      <c r="H10" s="12"/>
      <c r="I10" s="12">
        <v>300</v>
      </c>
      <c r="J10" s="12"/>
      <c r="K10" s="12"/>
      <c r="L10" s="12"/>
      <c r="M10" s="12"/>
      <c r="N10" s="12"/>
      <c r="O10" s="12"/>
      <c r="P10" s="12"/>
      <c r="Q10" s="12"/>
      <c r="R10" s="12"/>
      <c r="S10" s="13">
        <f t="shared" si="0"/>
        <v>2050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1200</v>
      </c>
      <c r="E11" s="12"/>
      <c r="F11" s="12">
        <v>2500</v>
      </c>
      <c r="G11" s="12"/>
      <c r="H11" s="12"/>
      <c r="I11" s="12">
        <v>200</v>
      </c>
      <c r="J11" s="12"/>
      <c r="K11" s="12">
        <v>10.5</v>
      </c>
      <c r="L11" s="12">
        <v>500</v>
      </c>
      <c r="M11" s="12">
        <v>8.5</v>
      </c>
      <c r="N11" s="12">
        <v>0.5</v>
      </c>
      <c r="O11" s="20"/>
      <c r="P11" s="12">
        <v>5</v>
      </c>
      <c r="Q11" s="12">
        <v>30</v>
      </c>
      <c r="R11" s="12"/>
      <c r="S11" s="13">
        <f t="shared" si="0"/>
        <v>4454.5</v>
      </c>
      <c r="T11" s="15"/>
    </row>
    <row r="12" spans="1:20" ht="17.25">
      <c r="A12" s="113"/>
      <c r="B12" s="113"/>
      <c r="C12" s="3" t="s">
        <v>44</v>
      </c>
      <c r="D12" s="81">
        <v>1500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1500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650</v>
      </c>
      <c r="E14" s="12"/>
      <c r="F14" s="12">
        <v>1650</v>
      </c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2300</v>
      </c>
      <c r="T14" s="34">
        <f>(S14+S15+S16+S17+S18+S19+S20+S21)/S3*100</f>
        <v>94.89009652039906</v>
      </c>
    </row>
    <row r="15" spans="1:20" ht="17.25">
      <c r="A15" s="109"/>
      <c r="B15" s="110"/>
      <c r="C15" s="5" t="s">
        <v>60</v>
      </c>
      <c r="D15" s="12">
        <v>20</v>
      </c>
      <c r="E15" s="12"/>
      <c r="F15" s="12">
        <v>0</v>
      </c>
      <c r="G15" s="12"/>
      <c r="H15" s="12"/>
      <c r="I15" s="12"/>
      <c r="J15" s="12"/>
      <c r="K15" s="12">
        <v>10.5</v>
      </c>
      <c r="L15" s="12"/>
      <c r="M15" s="12">
        <v>3.5</v>
      </c>
      <c r="N15" s="20"/>
      <c r="O15" s="20"/>
      <c r="P15" s="20"/>
      <c r="Q15" s="12"/>
      <c r="R15" s="12"/>
      <c r="S15" s="13">
        <f t="shared" si="0"/>
        <v>34</v>
      </c>
      <c r="T15" s="35"/>
    </row>
    <row r="16" spans="1:20" ht="17.25">
      <c r="A16" s="109"/>
      <c r="B16" s="110"/>
      <c r="C16" s="5" t="s">
        <v>48</v>
      </c>
      <c r="D16" s="12">
        <v>320</v>
      </c>
      <c r="E16" s="12"/>
      <c r="F16" s="12">
        <v>250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>
        <v>40</v>
      </c>
      <c r="R16" s="12"/>
      <c r="S16" s="13">
        <f t="shared" si="0"/>
        <v>610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1000</v>
      </c>
      <c r="J17" s="12"/>
      <c r="K17" s="12"/>
      <c r="L17" s="20"/>
      <c r="M17" s="12">
        <v>5</v>
      </c>
      <c r="N17" s="20"/>
      <c r="O17" s="20"/>
      <c r="P17" s="20"/>
      <c r="Q17" s="12"/>
      <c r="R17" s="12"/>
      <c r="S17" s="13">
        <f t="shared" si="0"/>
        <v>1005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200</v>
      </c>
      <c r="M19" s="20"/>
      <c r="N19" s="20"/>
      <c r="O19" s="20"/>
      <c r="P19" s="12"/>
      <c r="Q19" s="12"/>
      <c r="R19" s="12"/>
      <c r="S19" s="13">
        <f t="shared" si="0"/>
        <v>200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0.5</v>
      </c>
      <c r="O20" s="21"/>
      <c r="P20" s="32"/>
      <c r="Q20" s="32"/>
      <c r="R20" s="22"/>
      <c r="S20" s="13">
        <f t="shared" si="0"/>
        <v>0.5</v>
      </c>
      <c r="T20" s="13"/>
    </row>
    <row r="21" spans="1:20" ht="17.25">
      <c r="A21" s="111"/>
      <c r="B21" s="112"/>
      <c r="C21" s="5" t="s">
        <v>21</v>
      </c>
      <c r="D21" s="12">
        <v>300</v>
      </c>
      <c r="E21" s="12"/>
      <c r="F21" s="12">
        <v>1400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1700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800</v>
      </c>
      <c r="E22" s="12"/>
      <c r="F22" s="12">
        <v>1200</v>
      </c>
      <c r="G22" s="12"/>
      <c r="H22" s="12"/>
      <c r="I22" s="12">
        <v>200</v>
      </c>
      <c r="J22" s="12"/>
      <c r="K22" s="12">
        <v>10.5</v>
      </c>
      <c r="L22" s="12">
        <v>50</v>
      </c>
      <c r="M22" s="12">
        <v>5</v>
      </c>
      <c r="N22" s="12">
        <v>0.5</v>
      </c>
      <c r="O22" s="12"/>
      <c r="P22" s="12">
        <v>5</v>
      </c>
      <c r="Q22" s="12">
        <v>20</v>
      </c>
      <c r="R22" s="12"/>
      <c r="S22" s="13">
        <f t="shared" si="0"/>
        <v>2291</v>
      </c>
      <c r="T22" s="34">
        <f>(S22+S23+S24+S25+S26+S27+S28+S29+S30+S31+S32+S33+S34+S35+S36)/(3*S3)*100</f>
        <v>84.9055073404169</v>
      </c>
    </row>
    <row r="23" spans="1:20" ht="17.25">
      <c r="A23" s="116"/>
      <c r="B23" s="118"/>
      <c r="C23" s="7" t="s">
        <v>25</v>
      </c>
      <c r="D23" s="12">
        <v>400</v>
      </c>
      <c r="E23" s="12"/>
      <c r="F23" s="12">
        <v>500</v>
      </c>
      <c r="G23" s="12"/>
      <c r="H23" s="12"/>
      <c r="I23" s="12">
        <v>800</v>
      </c>
      <c r="J23" s="12"/>
      <c r="K23" s="12"/>
      <c r="L23" s="12"/>
      <c r="M23" s="12"/>
      <c r="N23" s="12"/>
      <c r="O23" s="12"/>
      <c r="P23" s="12"/>
      <c r="Q23" s="12">
        <v>10</v>
      </c>
      <c r="R23" s="12"/>
      <c r="S23" s="13">
        <f t="shared" si="0"/>
        <v>1710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/>
      <c r="F24" s="12"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600</v>
      </c>
      <c r="E28" s="12"/>
      <c r="F28" s="12">
        <v>800</v>
      </c>
      <c r="G28" s="12"/>
      <c r="H28" s="12"/>
      <c r="I28" s="12">
        <v>800</v>
      </c>
      <c r="J28" s="12"/>
      <c r="K28" s="12"/>
      <c r="L28" s="12"/>
      <c r="M28" s="12"/>
      <c r="N28" s="12"/>
      <c r="O28" s="12"/>
      <c r="P28" s="12"/>
      <c r="Q28" s="12"/>
      <c r="R28" s="12"/>
      <c r="S28" s="13">
        <f t="shared" si="0"/>
        <v>2200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700</v>
      </c>
      <c r="E30" s="12"/>
      <c r="F30" s="12">
        <v>2000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2700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1100</v>
      </c>
      <c r="E34" s="12"/>
      <c r="F34" s="12">
        <v>3200</v>
      </c>
      <c r="G34" s="12"/>
      <c r="H34" s="12"/>
      <c r="I34" s="12">
        <v>1000</v>
      </c>
      <c r="J34" s="12"/>
      <c r="K34" s="12">
        <v>10</v>
      </c>
      <c r="L34" s="12">
        <v>450</v>
      </c>
      <c r="M34" s="12">
        <v>6</v>
      </c>
      <c r="N34" s="12"/>
      <c r="O34" s="12"/>
      <c r="P34" s="12">
        <v>5</v>
      </c>
      <c r="Q34" s="12">
        <v>30</v>
      </c>
      <c r="R34" s="12"/>
      <c r="S34" s="13">
        <f t="shared" si="0"/>
        <v>5801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1000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1000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1200</v>
      </c>
      <c r="E37" s="12"/>
      <c r="F37" s="12">
        <v>3102</v>
      </c>
      <c r="G37" s="12"/>
      <c r="H37" s="12"/>
      <c r="I37" s="20"/>
      <c r="J37" s="12"/>
      <c r="K37" s="12">
        <v>10</v>
      </c>
      <c r="L37" s="20"/>
      <c r="M37" s="12"/>
      <c r="N37" s="12"/>
      <c r="O37" s="12"/>
      <c r="P37" s="20"/>
      <c r="Q37" s="12"/>
      <c r="R37" s="12"/>
      <c r="S37" s="13">
        <f t="shared" si="0"/>
        <v>4312</v>
      </c>
      <c r="T37" s="34">
        <f>(S37+S38+S39+S40+S41)/(S3)*100</f>
        <v>99.29434666234083</v>
      </c>
    </row>
    <row r="38" spans="1:20" ht="17.25">
      <c r="A38" s="109"/>
      <c r="B38" s="110"/>
      <c r="C38" s="5" t="s">
        <v>31</v>
      </c>
      <c r="D38" s="12">
        <v>100</v>
      </c>
      <c r="E38" s="12"/>
      <c r="F38" s="12">
        <v>200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300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8.5</v>
      </c>
      <c r="N39" s="12">
        <v>0.5</v>
      </c>
      <c r="O39" s="20"/>
      <c r="P39" s="12"/>
      <c r="Q39" s="20"/>
      <c r="R39" s="20"/>
      <c r="S39" s="13">
        <f t="shared" si="0"/>
        <v>9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1000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1000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500</v>
      </c>
      <c r="M41" s="20"/>
      <c r="N41" s="20"/>
      <c r="O41" s="20"/>
      <c r="P41" s="20"/>
      <c r="Q41" s="20"/>
      <c r="R41" s="20"/>
      <c r="S41" s="13">
        <f t="shared" si="0"/>
        <v>500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500</v>
      </c>
      <c r="M43" s="20"/>
      <c r="N43" s="20"/>
      <c r="O43" s="20"/>
      <c r="P43" s="20"/>
      <c r="Q43" s="20"/>
      <c r="R43" s="20"/>
      <c r="S43" s="13">
        <f t="shared" si="0"/>
        <v>500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500</v>
      </c>
      <c r="M44" s="20"/>
      <c r="N44" s="20"/>
      <c r="O44" s="20"/>
      <c r="P44" s="20"/>
      <c r="Q44" s="20"/>
      <c r="R44" s="20"/>
      <c r="S44" s="13">
        <f t="shared" si="0"/>
        <v>500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92.11614891718712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A28">
      <selection activeCell="J48" sqref="J48"/>
    </sheetView>
  </sheetViews>
  <sheetFormatPr defaultColWidth="9.140625" defaultRowHeight="15"/>
  <cols>
    <col min="1" max="1" width="3.140625" style="0" bestFit="1" customWidth="1"/>
    <col min="2" max="2" width="7.8515625" style="0" bestFit="1" customWidth="1"/>
    <col min="3" max="3" width="24.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421875" style="0" bestFit="1" customWidth="1"/>
    <col min="9" max="9" width="6.421875" style="0" bestFit="1" customWidth="1"/>
    <col min="10" max="10" width="5.8515625" style="0" bestFit="1" customWidth="1"/>
    <col min="11" max="11" width="7.421875" style="0" bestFit="1" customWidth="1"/>
    <col min="12" max="12" width="3.57421875" style="0" bestFit="1" customWidth="1"/>
    <col min="13" max="13" width="5.140625" style="0" bestFit="1" customWidth="1"/>
    <col min="14" max="14" width="5.421875" style="0" bestFit="1" customWidth="1"/>
    <col min="15" max="15" width="2.57421875" style="0" bestFit="1" customWidth="1"/>
    <col min="16" max="16" width="3.57421875" style="0" bestFit="1" customWidth="1"/>
    <col min="17" max="17" width="5.7109375" style="0" bestFit="1" customWidth="1"/>
    <col min="18" max="18" width="5.421875" style="0" bestFit="1" customWidth="1"/>
    <col min="19" max="19" width="4.57421875" style="0" bestFit="1" customWidth="1"/>
    <col min="20" max="20" width="6.140625" style="0" bestFit="1" customWidth="1"/>
  </cols>
  <sheetData>
    <row r="1" spans="1:20" ht="22.5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3000</v>
      </c>
      <c r="E3" s="12">
        <v>1900</v>
      </c>
      <c r="F3" s="12">
        <v>700</v>
      </c>
      <c r="G3" s="12">
        <v>500</v>
      </c>
      <c r="H3" s="12">
        <v>0</v>
      </c>
      <c r="I3" s="12">
        <v>800</v>
      </c>
      <c r="J3" s="12">
        <v>0</v>
      </c>
      <c r="K3" s="12">
        <v>40</v>
      </c>
      <c r="L3" s="12">
        <v>3000</v>
      </c>
      <c r="M3" s="12">
        <v>700</v>
      </c>
      <c r="N3" s="12">
        <v>3200</v>
      </c>
      <c r="O3" s="12">
        <v>0</v>
      </c>
      <c r="P3" s="12">
        <v>1200</v>
      </c>
      <c r="Q3" s="12">
        <v>200</v>
      </c>
      <c r="R3" s="12">
        <v>50</v>
      </c>
      <c r="S3" s="13">
        <f aca="true" t="shared" si="0" ref="S3:S44">SUM(D3:R3)</f>
        <v>15290</v>
      </c>
      <c r="T3" s="13"/>
    </row>
    <row r="4" spans="1:20" ht="17.25">
      <c r="A4" s="37"/>
      <c r="B4" s="19"/>
      <c r="C4" s="37" t="s">
        <v>38</v>
      </c>
      <c r="D4" s="12">
        <v>600</v>
      </c>
      <c r="E4" s="12">
        <v>100</v>
      </c>
      <c r="F4" s="12">
        <v>100</v>
      </c>
      <c r="G4" s="12">
        <v>0</v>
      </c>
      <c r="H4" s="12">
        <v>0</v>
      </c>
      <c r="I4" s="12">
        <v>0</v>
      </c>
      <c r="J4" s="12">
        <v>0</v>
      </c>
      <c r="K4" s="12">
        <v>30</v>
      </c>
      <c r="L4" s="12">
        <v>300</v>
      </c>
      <c r="M4" s="12">
        <v>0</v>
      </c>
      <c r="N4" s="12">
        <v>0</v>
      </c>
      <c r="O4" s="12">
        <v>0</v>
      </c>
      <c r="P4" s="12">
        <v>0</v>
      </c>
      <c r="Q4" s="12"/>
      <c r="R4" s="12">
        <v>0</v>
      </c>
      <c r="S4" s="13">
        <f t="shared" si="0"/>
        <v>1130</v>
      </c>
      <c r="T4" s="13"/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/>
      <c r="Q5" s="12">
        <v>0</v>
      </c>
      <c r="R5" s="12">
        <v>0</v>
      </c>
      <c r="S5" s="13">
        <f t="shared" si="0"/>
        <v>0</v>
      </c>
      <c r="T5" s="13"/>
    </row>
    <row r="6" spans="1:20" ht="17.25">
      <c r="A6" s="107" t="s">
        <v>45</v>
      </c>
      <c r="B6" s="108"/>
      <c r="C6" s="2" t="s">
        <v>40</v>
      </c>
      <c r="D6" s="12">
        <v>1100</v>
      </c>
      <c r="E6" s="12">
        <v>600</v>
      </c>
      <c r="F6" s="12">
        <v>280</v>
      </c>
      <c r="G6" s="12">
        <v>100</v>
      </c>
      <c r="H6" s="12">
        <v>0</v>
      </c>
      <c r="I6" s="12">
        <v>500</v>
      </c>
      <c r="J6" s="12">
        <v>0</v>
      </c>
      <c r="K6" s="12">
        <v>20</v>
      </c>
      <c r="L6" s="12">
        <v>2500</v>
      </c>
      <c r="M6" s="12">
        <v>700</v>
      </c>
      <c r="N6" s="12">
        <v>1500</v>
      </c>
      <c r="O6" s="12">
        <v>0</v>
      </c>
      <c r="P6" s="12">
        <v>700</v>
      </c>
      <c r="Q6" s="12">
        <v>150</v>
      </c>
      <c r="R6" s="12">
        <v>0</v>
      </c>
      <c r="S6" s="13">
        <f t="shared" si="0"/>
        <v>8150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1800</v>
      </c>
      <c r="E7" s="12">
        <v>1300</v>
      </c>
      <c r="F7" s="12">
        <v>390</v>
      </c>
      <c r="G7" s="12">
        <v>400</v>
      </c>
      <c r="H7" s="12">
        <v>0</v>
      </c>
      <c r="I7" s="12">
        <v>250</v>
      </c>
      <c r="J7" s="12">
        <v>0</v>
      </c>
      <c r="K7" s="12">
        <v>20</v>
      </c>
      <c r="L7" s="12">
        <v>500</v>
      </c>
      <c r="M7" s="12">
        <v>0</v>
      </c>
      <c r="N7" s="12">
        <v>1200</v>
      </c>
      <c r="O7" s="12">
        <v>0</v>
      </c>
      <c r="P7" s="12">
        <v>400</v>
      </c>
      <c r="Q7" s="12">
        <v>50</v>
      </c>
      <c r="R7" s="12">
        <v>50</v>
      </c>
      <c r="S7" s="13">
        <f t="shared" si="0"/>
        <v>6360</v>
      </c>
      <c r="T7" s="13"/>
    </row>
    <row r="8" spans="1:20" ht="17.25">
      <c r="A8" s="111"/>
      <c r="B8" s="112"/>
      <c r="C8" s="2" t="s">
        <v>42</v>
      </c>
      <c r="D8" s="12">
        <v>100</v>
      </c>
      <c r="E8" s="12">
        <v>0</v>
      </c>
      <c r="F8" s="12">
        <v>30</v>
      </c>
      <c r="G8" s="12">
        <v>0</v>
      </c>
      <c r="H8" s="12">
        <v>0</v>
      </c>
      <c r="I8" s="12">
        <v>50</v>
      </c>
      <c r="J8" s="12">
        <v>0</v>
      </c>
      <c r="K8" s="12">
        <v>0</v>
      </c>
      <c r="L8" s="12">
        <v>0</v>
      </c>
      <c r="M8" s="12">
        <v>0</v>
      </c>
      <c r="N8" s="12">
        <v>500</v>
      </c>
      <c r="O8" s="12">
        <v>0</v>
      </c>
      <c r="P8" s="12">
        <v>100</v>
      </c>
      <c r="Q8" s="12">
        <v>0</v>
      </c>
      <c r="R8" s="12">
        <v>0</v>
      </c>
      <c r="S8" s="13">
        <f t="shared" si="0"/>
        <v>780</v>
      </c>
      <c r="T8" s="13"/>
    </row>
    <row r="9" spans="1:20" ht="28.5">
      <c r="A9" s="123" t="s">
        <v>46</v>
      </c>
      <c r="B9" s="124"/>
      <c r="C9" s="14" t="s">
        <v>18</v>
      </c>
      <c r="D9" s="12">
        <v>2100</v>
      </c>
      <c r="E9" s="12">
        <v>1500</v>
      </c>
      <c r="F9" s="12">
        <v>500</v>
      </c>
      <c r="G9" s="12">
        <v>340</v>
      </c>
      <c r="H9" s="12">
        <v>0</v>
      </c>
      <c r="I9" s="12">
        <v>500</v>
      </c>
      <c r="J9" s="12">
        <v>0</v>
      </c>
      <c r="K9" s="12">
        <v>20</v>
      </c>
      <c r="L9" s="12">
        <v>3000</v>
      </c>
      <c r="M9" s="12">
        <v>700</v>
      </c>
      <c r="N9" s="12">
        <v>2000</v>
      </c>
      <c r="O9" s="12">
        <v>0</v>
      </c>
      <c r="P9" s="12">
        <v>1200</v>
      </c>
      <c r="Q9" s="12">
        <v>150</v>
      </c>
      <c r="R9" s="12">
        <v>50</v>
      </c>
      <c r="S9" s="13">
        <f t="shared" si="0"/>
        <v>12060</v>
      </c>
      <c r="T9" s="34">
        <f>(S9+S10+S11+S12+S13)/(2*S3)*100</f>
        <v>87.37737083060824</v>
      </c>
    </row>
    <row r="10" spans="1:20" ht="28.5">
      <c r="A10" s="125"/>
      <c r="B10" s="126"/>
      <c r="C10" s="14" t="s">
        <v>61</v>
      </c>
      <c r="D10" s="12">
        <v>900</v>
      </c>
      <c r="E10" s="12">
        <v>0</v>
      </c>
      <c r="F10" s="12">
        <v>200</v>
      </c>
      <c r="G10" s="12">
        <v>0</v>
      </c>
      <c r="H10" s="12">
        <v>0</v>
      </c>
      <c r="I10" s="12">
        <v>300</v>
      </c>
      <c r="J10" s="12">
        <v>0</v>
      </c>
      <c r="K10" s="12">
        <v>20</v>
      </c>
      <c r="L10" s="12">
        <v>0</v>
      </c>
      <c r="M10" s="12">
        <v>0</v>
      </c>
      <c r="N10" s="12">
        <v>1200</v>
      </c>
      <c r="O10" s="12">
        <v>0</v>
      </c>
      <c r="P10" s="12">
        <v>0</v>
      </c>
      <c r="Q10" s="12">
        <v>50</v>
      </c>
      <c r="R10" s="12">
        <v>0</v>
      </c>
      <c r="S10" s="13">
        <f t="shared" si="0"/>
        <v>2670</v>
      </c>
      <c r="T10" s="13"/>
    </row>
    <row r="11" spans="1:20" ht="17.25">
      <c r="A11" s="113" t="s">
        <v>47</v>
      </c>
      <c r="B11" s="113"/>
      <c r="C11" s="3" t="s">
        <v>43</v>
      </c>
      <c r="D11" s="12">
        <v>2300</v>
      </c>
      <c r="E11" s="12">
        <v>0</v>
      </c>
      <c r="F11" s="12">
        <v>470</v>
      </c>
      <c r="G11" s="12">
        <v>0</v>
      </c>
      <c r="H11" s="12">
        <v>0</v>
      </c>
      <c r="I11" s="12">
        <v>700</v>
      </c>
      <c r="J11" s="12">
        <v>0</v>
      </c>
      <c r="K11" s="12">
        <v>20</v>
      </c>
      <c r="L11" s="12">
        <v>3000</v>
      </c>
      <c r="M11" s="12">
        <v>650</v>
      </c>
      <c r="N11" s="12">
        <v>2200</v>
      </c>
      <c r="O11" s="12">
        <v>0</v>
      </c>
      <c r="P11" s="12">
        <v>1200</v>
      </c>
      <c r="Q11" s="12">
        <v>150</v>
      </c>
      <c r="R11" s="12">
        <v>0</v>
      </c>
      <c r="S11" s="13">
        <f t="shared" si="0"/>
        <v>10690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45">
        <v>0</v>
      </c>
      <c r="E13" s="45">
        <v>0</v>
      </c>
      <c r="F13" s="45">
        <v>0</v>
      </c>
      <c r="G13" s="45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700</v>
      </c>
      <c r="N13" s="12">
        <v>600</v>
      </c>
      <c r="O13" s="12">
        <v>0</v>
      </c>
      <c r="P13" s="20">
        <v>0</v>
      </c>
      <c r="Q13" s="45">
        <v>0</v>
      </c>
      <c r="R13" s="45">
        <v>0</v>
      </c>
      <c r="S13" s="13">
        <f t="shared" si="0"/>
        <v>1300</v>
      </c>
      <c r="T13" s="13"/>
    </row>
    <row r="14" spans="1:20" ht="17.25">
      <c r="A14" s="107" t="s">
        <v>19</v>
      </c>
      <c r="B14" s="108"/>
      <c r="C14" s="5" t="s">
        <v>20</v>
      </c>
      <c r="D14" s="12">
        <v>600</v>
      </c>
      <c r="E14" s="12">
        <v>100</v>
      </c>
      <c r="F14" s="12">
        <v>100</v>
      </c>
      <c r="G14" s="22">
        <v>0</v>
      </c>
      <c r="H14" s="12">
        <v>0</v>
      </c>
      <c r="I14" s="12">
        <v>0</v>
      </c>
      <c r="J14" s="12">
        <v>0</v>
      </c>
      <c r="K14" s="12">
        <v>30</v>
      </c>
      <c r="L14" s="12">
        <v>300</v>
      </c>
      <c r="M14" s="20">
        <v>0</v>
      </c>
      <c r="N14" s="20">
        <v>0</v>
      </c>
      <c r="O14" s="12">
        <v>0</v>
      </c>
      <c r="P14" s="12">
        <v>0</v>
      </c>
      <c r="Q14" s="12">
        <v>0</v>
      </c>
      <c r="R14" s="12">
        <v>0</v>
      </c>
      <c r="S14" s="13">
        <f t="shared" si="0"/>
        <v>1130</v>
      </c>
      <c r="T14" s="34">
        <f>(S14+S15+S16+S17+S18+S19+S20+S21)/S3*100</f>
        <v>84.63047743623284</v>
      </c>
    </row>
    <row r="15" spans="1:20" ht="17.25">
      <c r="A15" s="109"/>
      <c r="B15" s="110"/>
      <c r="C15" s="5" t="s">
        <v>60</v>
      </c>
      <c r="D15" s="12">
        <v>0</v>
      </c>
      <c r="E15" s="12">
        <v>0</v>
      </c>
      <c r="F15" s="12">
        <v>0</v>
      </c>
      <c r="G15" s="2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12">
        <v>0</v>
      </c>
      <c r="P15" s="20">
        <v>0</v>
      </c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1300</v>
      </c>
      <c r="E16" s="12">
        <v>20</v>
      </c>
      <c r="F16" s="12">
        <v>400</v>
      </c>
      <c r="G16" s="22">
        <v>0</v>
      </c>
      <c r="H16" s="12">
        <v>0</v>
      </c>
      <c r="I16" s="12">
        <v>0</v>
      </c>
      <c r="J16" s="12">
        <v>0</v>
      </c>
      <c r="K16" s="12">
        <v>10</v>
      </c>
      <c r="L16" s="12">
        <v>2000</v>
      </c>
      <c r="M16" s="20">
        <v>0</v>
      </c>
      <c r="N16" s="20">
        <v>0</v>
      </c>
      <c r="O16" s="12">
        <v>0</v>
      </c>
      <c r="P16" s="20">
        <v>0</v>
      </c>
      <c r="Q16" s="12">
        <v>50</v>
      </c>
      <c r="R16" s="12">
        <v>0</v>
      </c>
      <c r="S16" s="13">
        <f t="shared" si="0"/>
        <v>3780</v>
      </c>
      <c r="T16" s="13"/>
    </row>
    <row r="17" spans="1:20" ht="17.25">
      <c r="A17" s="109"/>
      <c r="B17" s="110"/>
      <c r="C17" s="5" t="s">
        <v>49</v>
      </c>
      <c r="D17" s="20">
        <v>0</v>
      </c>
      <c r="E17" s="20">
        <v>0</v>
      </c>
      <c r="F17" s="20">
        <v>0</v>
      </c>
      <c r="G17" s="22">
        <v>0</v>
      </c>
      <c r="H17" s="12">
        <v>0</v>
      </c>
      <c r="I17" s="12">
        <v>800</v>
      </c>
      <c r="J17" s="12">
        <v>0</v>
      </c>
      <c r="K17" s="12">
        <v>0</v>
      </c>
      <c r="L17" s="20">
        <v>0</v>
      </c>
      <c r="M17" s="12">
        <v>700</v>
      </c>
      <c r="N17" s="20">
        <v>0</v>
      </c>
      <c r="O17" s="12">
        <v>0</v>
      </c>
      <c r="P17" s="20">
        <v>0</v>
      </c>
      <c r="Q17" s="12">
        <v>0</v>
      </c>
      <c r="R17" s="12">
        <v>0</v>
      </c>
      <c r="S17" s="13">
        <f t="shared" si="0"/>
        <v>1500</v>
      </c>
      <c r="T17" s="13"/>
    </row>
    <row r="18" spans="1:20" ht="17.25">
      <c r="A18" s="109"/>
      <c r="B18" s="110"/>
      <c r="C18" s="5" t="s">
        <v>62</v>
      </c>
      <c r="D18" s="45">
        <v>0</v>
      </c>
      <c r="E18" s="45">
        <v>0</v>
      </c>
      <c r="F18" s="45">
        <v>0</v>
      </c>
      <c r="G18" s="22">
        <v>0</v>
      </c>
      <c r="H18" s="12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45">
        <v>0</v>
      </c>
      <c r="E19" s="45">
        <v>0</v>
      </c>
      <c r="F19" s="45">
        <v>0</v>
      </c>
      <c r="G19" s="22">
        <v>0</v>
      </c>
      <c r="H19" s="12">
        <v>0</v>
      </c>
      <c r="I19" s="45">
        <v>0</v>
      </c>
      <c r="J19" s="12">
        <v>0</v>
      </c>
      <c r="K19" s="12">
        <v>0</v>
      </c>
      <c r="L19" s="12">
        <v>0</v>
      </c>
      <c r="M19" s="20">
        <v>0</v>
      </c>
      <c r="N19" s="20">
        <v>0</v>
      </c>
      <c r="O19" s="12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45">
        <v>0</v>
      </c>
      <c r="E20" s="45">
        <v>0</v>
      </c>
      <c r="F20" s="45">
        <v>0</v>
      </c>
      <c r="G20" s="22">
        <v>0</v>
      </c>
      <c r="H20" s="12">
        <v>0</v>
      </c>
      <c r="I20" s="45">
        <v>0</v>
      </c>
      <c r="J20" s="12">
        <v>0</v>
      </c>
      <c r="K20" s="45">
        <v>0</v>
      </c>
      <c r="L20" s="45">
        <v>0</v>
      </c>
      <c r="M20" s="45">
        <v>0</v>
      </c>
      <c r="N20" s="12">
        <v>3200</v>
      </c>
      <c r="O20" s="12">
        <v>0</v>
      </c>
      <c r="P20" s="45">
        <v>0</v>
      </c>
      <c r="Q20" s="45">
        <v>0</v>
      </c>
      <c r="R20" s="45">
        <v>0</v>
      </c>
      <c r="S20" s="13">
        <f t="shared" si="0"/>
        <v>3200</v>
      </c>
      <c r="T20" s="13"/>
    </row>
    <row r="21" spans="1:20" ht="17.25">
      <c r="A21" s="111"/>
      <c r="B21" s="112"/>
      <c r="C21" s="5" t="s">
        <v>21</v>
      </c>
      <c r="D21" s="12">
        <v>1030</v>
      </c>
      <c r="E21" s="12">
        <v>1780</v>
      </c>
      <c r="F21" s="12">
        <v>100</v>
      </c>
      <c r="G21" s="12">
        <v>420</v>
      </c>
      <c r="H21" s="12">
        <v>0</v>
      </c>
      <c r="I21" s="45">
        <v>0</v>
      </c>
      <c r="J21" s="12">
        <v>0</v>
      </c>
      <c r="K21" s="12">
        <v>0</v>
      </c>
      <c r="L21" s="12">
        <v>0</v>
      </c>
      <c r="M21" s="20">
        <v>0</v>
      </c>
      <c r="N21" s="20">
        <v>0</v>
      </c>
      <c r="O21" s="12">
        <v>0</v>
      </c>
      <c r="P21" s="20">
        <v>0</v>
      </c>
      <c r="Q21" s="12">
        <v>0</v>
      </c>
      <c r="R21" s="12">
        <v>0</v>
      </c>
      <c r="S21" s="13">
        <f t="shared" si="0"/>
        <v>3330</v>
      </c>
      <c r="T21" s="13"/>
    </row>
    <row r="22" spans="1:20" ht="18">
      <c r="A22" s="116" t="s">
        <v>22</v>
      </c>
      <c r="B22" s="117" t="s">
        <v>23</v>
      </c>
      <c r="C22" s="6" t="s">
        <v>24</v>
      </c>
      <c r="D22" s="12">
        <v>1800</v>
      </c>
      <c r="E22" s="12">
        <v>400</v>
      </c>
      <c r="F22" s="12">
        <v>350</v>
      </c>
      <c r="G22" s="12">
        <v>120</v>
      </c>
      <c r="H22" s="12">
        <v>0</v>
      </c>
      <c r="I22" s="12">
        <v>500</v>
      </c>
      <c r="J22" s="12">
        <v>0</v>
      </c>
      <c r="K22" s="12">
        <v>0</v>
      </c>
      <c r="L22" s="46">
        <v>150</v>
      </c>
      <c r="M22" s="46">
        <v>75</v>
      </c>
      <c r="N22" s="46">
        <v>1000</v>
      </c>
      <c r="O22" s="46">
        <v>0</v>
      </c>
      <c r="P22" s="46">
        <v>700</v>
      </c>
      <c r="Q22" s="46">
        <v>200</v>
      </c>
      <c r="R22" s="46">
        <v>30</v>
      </c>
      <c r="S22" s="13">
        <f t="shared" si="0"/>
        <v>5325</v>
      </c>
      <c r="T22" s="34">
        <f>(S22+S23+S24+S25+S26+S27+S28+S29+S30+S31+S32+S33+S34+S35+S36)/(3*S3)*100</f>
        <v>85.14279485502507</v>
      </c>
    </row>
    <row r="23" spans="1:20" ht="18">
      <c r="A23" s="116"/>
      <c r="B23" s="118"/>
      <c r="C23" s="7" t="s">
        <v>25</v>
      </c>
      <c r="D23" s="12">
        <v>1100</v>
      </c>
      <c r="E23" s="12">
        <v>300</v>
      </c>
      <c r="F23" s="12">
        <v>200</v>
      </c>
      <c r="G23" s="12">
        <v>80</v>
      </c>
      <c r="H23" s="12">
        <v>0</v>
      </c>
      <c r="I23" s="12">
        <v>300</v>
      </c>
      <c r="J23" s="12">
        <v>0</v>
      </c>
      <c r="K23" s="12">
        <v>40</v>
      </c>
      <c r="L23" s="46">
        <v>200</v>
      </c>
      <c r="M23" s="46">
        <v>320</v>
      </c>
      <c r="N23" s="46">
        <v>2000</v>
      </c>
      <c r="O23" s="46">
        <v>0</v>
      </c>
      <c r="P23" s="46">
        <v>350</v>
      </c>
      <c r="Q23" s="46">
        <v>0</v>
      </c>
      <c r="R23" s="46">
        <v>0</v>
      </c>
      <c r="S23" s="13">
        <f t="shared" si="0"/>
        <v>4890</v>
      </c>
      <c r="T23" s="13"/>
    </row>
    <row r="24" spans="1:20" ht="18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13">
        <f t="shared" si="0"/>
        <v>0</v>
      </c>
      <c r="T24" s="13"/>
    </row>
    <row r="25" spans="1:20" ht="18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13">
        <f t="shared" si="0"/>
        <v>0</v>
      </c>
      <c r="T27" s="13"/>
    </row>
    <row r="28" spans="1:20" ht="18">
      <c r="A28" s="116"/>
      <c r="B28" s="117" t="s">
        <v>27</v>
      </c>
      <c r="C28" s="6" t="s">
        <v>24</v>
      </c>
      <c r="D28" s="48">
        <v>2200</v>
      </c>
      <c r="E28" s="46">
        <v>830</v>
      </c>
      <c r="F28" s="46">
        <v>580</v>
      </c>
      <c r="G28" s="46">
        <v>70</v>
      </c>
      <c r="H28" s="46">
        <v>0</v>
      </c>
      <c r="I28" s="46">
        <v>800</v>
      </c>
      <c r="J28" s="46">
        <v>0</v>
      </c>
      <c r="K28" s="46">
        <v>10</v>
      </c>
      <c r="L28" s="46">
        <v>3000</v>
      </c>
      <c r="M28" s="46">
        <v>380</v>
      </c>
      <c r="N28" s="46">
        <v>2500</v>
      </c>
      <c r="O28" s="46">
        <v>0</v>
      </c>
      <c r="P28" s="46">
        <v>1180</v>
      </c>
      <c r="Q28" s="46">
        <v>185</v>
      </c>
      <c r="R28" s="46">
        <v>45</v>
      </c>
      <c r="S28" s="13">
        <f t="shared" si="0"/>
        <v>11780</v>
      </c>
      <c r="T28" s="13"/>
    </row>
    <row r="29" spans="1:20" ht="17.25">
      <c r="A29" s="116"/>
      <c r="B29" s="118"/>
      <c r="C29" s="7" t="s">
        <v>25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49">
        <v>700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20</v>
      </c>
      <c r="Q30" s="49">
        <v>0</v>
      </c>
      <c r="R30" s="49">
        <v>0</v>
      </c>
      <c r="S30" s="13">
        <f t="shared" si="0"/>
        <v>720</v>
      </c>
      <c r="T30" s="13"/>
    </row>
    <row r="31" spans="1:20" ht="17.25">
      <c r="A31" s="116"/>
      <c r="B31" s="118"/>
      <c r="C31" s="6" t="s">
        <v>37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13">
        <f t="shared" si="0"/>
        <v>0</v>
      </c>
      <c r="T33" s="13"/>
    </row>
    <row r="34" spans="1:20" ht="18">
      <c r="A34" s="116"/>
      <c r="B34" s="117" t="s">
        <v>55</v>
      </c>
      <c r="C34" s="8" t="s">
        <v>53</v>
      </c>
      <c r="D34" s="47">
        <v>2900</v>
      </c>
      <c r="E34" s="47">
        <v>1500</v>
      </c>
      <c r="F34" s="47">
        <v>650</v>
      </c>
      <c r="G34" s="47">
        <v>200</v>
      </c>
      <c r="H34" s="47">
        <v>0</v>
      </c>
      <c r="I34" s="47">
        <v>800</v>
      </c>
      <c r="J34" s="47">
        <v>0</v>
      </c>
      <c r="K34" s="47">
        <v>40</v>
      </c>
      <c r="L34" s="47">
        <v>2500</v>
      </c>
      <c r="M34" s="47">
        <v>650</v>
      </c>
      <c r="N34" s="47">
        <v>3000</v>
      </c>
      <c r="O34" s="47">
        <v>0</v>
      </c>
      <c r="P34" s="47">
        <v>0</v>
      </c>
      <c r="Q34" s="47">
        <v>0</v>
      </c>
      <c r="R34" s="47">
        <v>0</v>
      </c>
      <c r="S34" s="13">
        <f t="shared" si="0"/>
        <v>12240</v>
      </c>
      <c r="T34" s="13"/>
    </row>
    <row r="35" spans="1:20" ht="18">
      <c r="A35" s="116"/>
      <c r="B35" s="118"/>
      <c r="C35" s="9" t="s">
        <v>54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500</v>
      </c>
      <c r="J35" s="47">
        <v>0</v>
      </c>
      <c r="K35" s="47">
        <v>0</v>
      </c>
      <c r="L35" s="47">
        <v>0</v>
      </c>
      <c r="M35" s="47">
        <v>600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13">
        <f t="shared" si="0"/>
        <v>1100</v>
      </c>
      <c r="T35" s="13"/>
    </row>
    <row r="36" spans="1:20" ht="18">
      <c r="A36" s="116"/>
      <c r="B36" s="119"/>
      <c r="C36" s="10" t="s">
        <v>28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3000</v>
      </c>
      <c r="O36" s="47">
        <v>0</v>
      </c>
      <c r="P36" s="47">
        <v>0</v>
      </c>
      <c r="Q36" s="47">
        <v>0</v>
      </c>
      <c r="R36" s="47">
        <v>0</v>
      </c>
      <c r="S36" s="13">
        <f t="shared" si="0"/>
        <v>3000</v>
      </c>
      <c r="T36" s="13"/>
    </row>
    <row r="37" spans="1:20" ht="18">
      <c r="A37" s="107" t="s">
        <v>29</v>
      </c>
      <c r="B37" s="108"/>
      <c r="C37" s="5" t="s">
        <v>30</v>
      </c>
      <c r="D37" s="46">
        <v>2300</v>
      </c>
      <c r="E37" s="46">
        <v>1450</v>
      </c>
      <c r="F37" s="46">
        <v>560</v>
      </c>
      <c r="G37" s="46">
        <v>300</v>
      </c>
      <c r="H37" s="46">
        <v>0</v>
      </c>
      <c r="I37" s="46">
        <v>0</v>
      </c>
      <c r="J37" s="46">
        <v>0</v>
      </c>
      <c r="K37" s="46">
        <v>40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3">
        <f t="shared" si="0"/>
        <v>4650</v>
      </c>
      <c r="T37" s="34">
        <f>(S37+S38+S39+S40+S41)/(S3)*100</f>
        <v>90.32047089601046</v>
      </c>
    </row>
    <row r="38" spans="1:20" ht="18">
      <c r="A38" s="109"/>
      <c r="B38" s="110"/>
      <c r="C38" s="5" t="s">
        <v>31</v>
      </c>
      <c r="D38" s="46">
        <v>540</v>
      </c>
      <c r="E38" s="46">
        <v>300</v>
      </c>
      <c r="F38" s="46">
        <v>120</v>
      </c>
      <c r="G38" s="46">
        <v>200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13">
        <f t="shared" si="0"/>
        <v>1160</v>
      </c>
      <c r="T38" s="13"/>
    </row>
    <row r="39" spans="1:20" ht="18">
      <c r="A39" s="109"/>
      <c r="B39" s="110"/>
      <c r="C39" s="5" t="s">
        <v>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700</v>
      </c>
      <c r="N39" s="46">
        <v>3200</v>
      </c>
      <c r="O39" s="46">
        <v>0</v>
      </c>
      <c r="P39" s="46">
        <v>500</v>
      </c>
      <c r="Q39" s="46">
        <v>0</v>
      </c>
      <c r="R39" s="46">
        <v>0</v>
      </c>
      <c r="S39" s="13">
        <f t="shared" si="0"/>
        <v>4400</v>
      </c>
      <c r="T39" s="13"/>
    </row>
    <row r="40" spans="1:20" ht="18">
      <c r="A40" s="109"/>
      <c r="B40" s="110"/>
      <c r="C40" s="5" t="s">
        <v>33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800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13">
        <f t="shared" si="0"/>
        <v>800</v>
      </c>
      <c r="T40" s="13"/>
    </row>
    <row r="41" spans="1:20" ht="17.25">
      <c r="A41" s="109"/>
      <c r="B41" s="110"/>
      <c r="C41" s="11" t="s">
        <v>56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2800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13">
        <f t="shared" si="0"/>
        <v>2800</v>
      </c>
      <c r="T41" s="13"/>
    </row>
    <row r="42" spans="1:20" ht="18">
      <c r="A42" s="109"/>
      <c r="B42" s="110"/>
      <c r="C42" s="11" t="s">
        <v>34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2700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13">
        <f t="shared" si="0"/>
        <v>2700</v>
      </c>
      <c r="T43" s="13"/>
    </row>
    <row r="44" spans="1:20" ht="17.25">
      <c r="A44" s="111"/>
      <c r="B44" s="112"/>
      <c r="C44" s="11" t="s">
        <v>58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2700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13">
        <f t="shared" si="0"/>
        <v>2700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88.14175931981687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A1">
      <selection activeCell="R53" sqref="R53"/>
    </sheetView>
  </sheetViews>
  <sheetFormatPr defaultColWidth="22.8515625" defaultRowHeight="15"/>
  <cols>
    <col min="1" max="1" width="3.140625" style="0" bestFit="1" customWidth="1"/>
    <col min="2" max="2" width="7.8515625" style="0" bestFit="1" customWidth="1"/>
    <col min="3" max="3" width="24.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421875" style="0" bestFit="1" customWidth="1"/>
    <col min="9" max="9" width="6.421875" style="0" bestFit="1" customWidth="1"/>
    <col min="10" max="10" width="5.8515625" style="0" bestFit="1" customWidth="1"/>
    <col min="11" max="11" width="7.421875" style="0" bestFit="1" customWidth="1"/>
    <col min="12" max="12" width="3.00390625" style="0" bestFit="1" customWidth="1"/>
    <col min="13" max="13" width="5.140625" style="0" bestFit="1" customWidth="1"/>
    <col min="14" max="14" width="5.421875" style="0" bestFit="1" customWidth="1"/>
    <col min="15" max="15" width="2.57421875" style="0" bestFit="1" customWidth="1"/>
    <col min="16" max="16" width="2.421875" style="0" bestFit="1" customWidth="1"/>
    <col min="17" max="17" width="5.7109375" style="0" bestFit="1" customWidth="1"/>
    <col min="18" max="18" width="5.421875" style="0" bestFit="1" customWidth="1"/>
    <col min="19" max="19" width="4.421875" style="0" bestFit="1" customWidth="1"/>
    <col min="20" max="20" width="6.140625" style="0" bestFit="1" customWidth="1"/>
  </cols>
  <sheetData>
    <row r="1" spans="1:20" ht="22.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330</v>
      </c>
      <c r="E3" s="12">
        <v>0</v>
      </c>
      <c r="F3" s="12">
        <v>375</v>
      </c>
      <c r="G3" s="12">
        <v>0</v>
      </c>
      <c r="H3" s="12">
        <v>50</v>
      </c>
      <c r="I3" s="12">
        <v>0</v>
      </c>
      <c r="J3" s="12">
        <v>0</v>
      </c>
      <c r="K3" s="12">
        <v>15</v>
      </c>
      <c r="L3" s="12">
        <v>150</v>
      </c>
      <c r="M3" s="12">
        <v>0</v>
      </c>
      <c r="N3" s="12">
        <v>0</v>
      </c>
      <c r="O3" s="12">
        <v>0</v>
      </c>
      <c r="P3" s="12">
        <v>17</v>
      </c>
      <c r="Q3" s="12">
        <v>0</v>
      </c>
      <c r="R3" s="12">
        <v>0</v>
      </c>
      <c r="S3" s="13">
        <f aca="true" t="shared" si="0" ref="S3:S44">SUM(D3:R3)</f>
        <v>937</v>
      </c>
      <c r="T3" s="13"/>
    </row>
    <row r="4" spans="1:20" ht="17.25">
      <c r="A4" s="51"/>
      <c r="B4" s="19"/>
      <c r="C4" s="51" t="s">
        <v>38</v>
      </c>
      <c r="D4" s="12">
        <v>100</v>
      </c>
      <c r="E4" s="12">
        <v>0</v>
      </c>
      <c r="F4" s="12">
        <v>85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>
        <v>0</v>
      </c>
      <c r="P4" s="12"/>
      <c r="Q4" s="12">
        <v>0</v>
      </c>
      <c r="R4" s="12">
        <v>0</v>
      </c>
      <c r="S4" s="13">
        <f t="shared" si="0"/>
        <v>185</v>
      </c>
      <c r="T4" s="13"/>
    </row>
    <row r="5" spans="1:20" ht="17.25">
      <c r="A5" s="51"/>
      <c r="B5" s="19"/>
      <c r="C5" s="51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130</v>
      </c>
      <c r="E6" s="12">
        <v>0</v>
      </c>
      <c r="F6" s="12">
        <v>205</v>
      </c>
      <c r="G6" s="12">
        <v>0</v>
      </c>
      <c r="H6" s="12">
        <v>50</v>
      </c>
      <c r="I6" s="12">
        <v>0</v>
      </c>
      <c r="J6" s="12">
        <v>0</v>
      </c>
      <c r="K6" s="12">
        <v>15</v>
      </c>
      <c r="L6" s="12">
        <v>150</v>
      </c>
      <c r="M6" s="12">
        <v>0</v>
      </c>
      <c r="N6" s="12">
        <v>0</v>
      </c>
      <c r="O6" s="20">
        <v>0</v>
      </c>
      <c r="P6" s="12">
        <v>10</v>
      </c>
      <c r="Q6" s="12">
        <v>0</v>
      </c>
      <c r="R6" s="12">
        <v>0</v>
      </c>
      <c r="S6" s="13">
        <f t="shared" si="0"/>
        <v>560</v>
      </c>
      <c r="T6" s="34">
        <f>(S6+S7+S8)/S3*100</f>
        <v>80.25613660618997</v>
      </c>
    </row>
    <row r="7" spans="1:20" ht="17.25">
      <c r="A7" s="109"/>
      <c r="B7" s="110"/>
      <c r="C7" s="2" t="s">
        <v>41</v>
      </c>
      <c r="D7" s="12">
        <v>100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0">
        <v>0</v>
      </c>
      <c r="P7" s="12">
        <v>0</v>
      </c>
      <c r="Q7" s="12">
        <v>0</v>
      </c>
      <c r="R7" s="12">
        <v>0</v>
      </c>
      <c r="S7" s="13">
        <f t="shared" si="0"/>
        <v>100</v>
      </c>
      <c r="T7" s="13"/>
    </row>
    <row r="8" spans="1:20" ht="17.25">
      <c r="A8" s="111"/>
      <c r="B8" s="112"/>
      <c r="C8" s="2" t="s">
        <v>42</v>
      </c>
      <c r="D8" s="12">
        <v>0</v>
      </c>
      <c r="E8" s="12">
        <v>0</v>
      </c>
      <c r="F8" s="12">
        <v>85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>
        <v>0</v>
      </c>
      <c r="P8" s="12">
        <v>7</v>
      </c>
      <c r="Q8" s="12">
        <v>0</v>
      </c>
      <c r="R8" s="12">
        <v>0</v>
      </c>
      <c r="S8" s="13">
        <f t="shared" si="0"/>
        <v>92</v>
      </c>
      <c r="T8" s="13"/>
    </row>
    <row r="9" spans="1:20" ht="28.5" customHeight="1">
      <c r="A9" s="123" t="s">
        <v>46</v>
      </c>
      <c r="B9" s="124"/>
      <c r="C9" s="14" t="s">
        <v>18</v>
      </c>
      <c r="D9" s="12">
        <v>150</v>
      </c>
      <c r="E9" s="12">
        <v>0</v>
      </c>
      <c r="F9" s="12">
        <v>315</v>
      </c>
      <c r="G9" s="12">
        <v>0</v>
      </c>
      <c r="H9" s="12">
        <v>25</v>
      </c>
      <c r="I9" s="12">
        <v>0</v>
      </c>
      <c r="J9" s="12">
        <v>0</v>
      </c>
      <c r="K9" s="12">
        <v>15</v>
      </c>
      <c r="L9" s="12">
        <v>85</v>
      </c>
      <c r="M9" s="12">
        <v>0</v>
      </c>
      <c r="N9" s="12">
        <v>0</v>
      </c>
      <c r="O9" s="20">
        <v>0</v>
      </c>
      <c r="P9" s="12">
        <v>17</v>
      </c>
      <c r="Q9" s="12">
        <v>0</v>
      </c>
      <c r="R9" s="12">
        <v>0</v>
      </c>
      <c r="S9" s="13">
        <f t="shared" si="0"/>
        <v>607</v>
      </c>
      <c r="T9" s="34">
        <f>(S9+S10+S11+S12+S13)/(2*S3)*100</f>
        <v>80.62966915688368</v>
      </c>
    </row>
    <row r="10" spans="1:20" ht="28.5">
      <c r="A10" s="125"/>
      <c r="B10" s="126"/>
      <c r="C10" s="14" t="s">
        <v>61</v>
      </c>
      <c r="D10" s="12">
        <v>80</v>
      </c>
      <c r="E10" s="12">
        <v>0</v>
      </c>
      <c r="F10" s="12">
        <v>75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75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230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200</v>
      </c>
      <c r="E11" s="12">
        <v>0</v>
      </c>
      <c r="F11" s="12">
        <v>280</v>
      </c>
      <c r="G11" s="12">
        <v>0</v>
      </c>
      <c r="H11" s="12">
        <v>15</v>
      </c>
      <c r="I11" s="12">
        <v>0</v>
      </c>
      <c r="J11" s="12">
        <v>0</v>
      </c>
      <c r="K11" s="12">
        <v>12</v>
      </c>
      <c r="L11" s="12">
        <v>150</v>
      </c>
      <c r="M11" s="12">
        <v>0</v>
      </c>
      <c r="N11" s="12">
        <v>0</v>
      </c>
      <c r="O11" s="20">
        <v>0</v>
      </c>
      <c r="P11" s="12">
        <v>17</v>
      </c>
      <c r="Q11" s="12">
        <v>0</v>
      </c>
      <c r="R11" s="12">
        <v>0</v>
      </c>
      <c r="S11" s="13">
        <f t="shared" si="0"/>
        <v>674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>
        <v>0</v>
      </c>
      <c r="E13" s="32">
        <v>0</v>
      </c>
      <c r="F13" s="32">
        <v>0</v>
      </c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>
        <v>0</v>
      </c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73.63927427961579</v>
      </c>
    </row>
    <row r="15" spans="1:20" ht="17.25">
      <c r="A15" s="109"/>
      <c r="B15" s="110"/>
      <c r="C15" s="5" t="s">
        <v>60</v>
      </c>
      <c r="D15" s="12">
        <v>100</v>
      </c>
      <c r="E15" s="12">
        <v>0</v>
      </c>
      <c r="F15" s="12">
        <v>85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185</v>
      </c>
      <c r="T15" s="35"/>
    </row>
    <row r="16" spans="1:20" ht="17.25">
      <c r="A16" s="109"/>
      <c r="B16" s="110"/>
      <c r="C16" s="5" t="s">
        <v>48</v>
      </c>
      <c r="D16" s="12">
        <v>85</v>
      </c>
      <c r="E16" s="12">
        <v>0</v>
      </c>
      <c r="F16" s="12">
        <v>45</v>
      </c>
      <c r="G16" s="12">
        <v>0</v>
      </c>
      <c r="H16" s="12">
        <v>0</v>
      </c>
      <c r="I16" s="20">
        <v>0</v>
      </c>
      <c r="J16" s="20">
        <v>0</v>
      </c>
      <c r="K16" s="12">
        <v>0</v>
      </c>
      <c r="L16" s="12">
        <v>0</v>
      </c>
      <c r="M16" s="20">
        <v>0</v>
      </c>
      <c r="N16" s="20">
        <v>0</v>
      </c>
      <c r="O16" s="20">
        <v>0</v>
      </c>
      <c r="P16" s="20">
        <v>0</v>
      </c>
      <c r="Q16" s="12">
        <v>0</v>
      </c>
      <c r="R16" s="12">
        <v>0</v>
      </c>
      <c r="S16" s="13">
        <f t="shared" si="0"/>
        <v>130</v>
      </c>
      <c r="T16" s="13"/>
    </row>
    <row r="17" spans="1:20" ht="17.25">
      <c r="A17" s="109"/>
      <c r="B17" s="110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0</v>
      </c>
      <c r="K17" s="12">
        <v>0</v>
      </c>
      <c r="L17" s="20">
        <v>0</v>
      </c>
      <c r="M17" s="12">
        <v>0</v>
      </c>
      <c r="N17" s="20">
        <v>0</v>
      </c>
      <c r="O17" s="20">
        <v>0</v>
      </c>
      <c r="P17" s="20">
        <v>0</v>
      </c>
      <c r="Q17" s="12">
        <v>0</v>
      </c>
      <c r="R17" s="12">
        <v>0</v>
      </c>
      <c r="S17" s="13">
        <f t="shared" si="0"/>
        <v>0</v>
      </c>
      <c r="T17" s="13"/>
    </row>
    <row r="18" spans="1:20" ht="17.25">
      <c r="A18" s="109"/>
      <c r="B18" s="110"/>
      <c r="C18" s="5" t="s">
        <v>62</v>
      </c>
      <c r="D18" s="23">
        <v>0</v>
      </c>
      <c r="E18" s="24">
        <v>0</v>
      </c>
      <c r="F18" s="24">
        <v>0</v>
      </c>
      <c r="G18" s="25">
        <v>0</v>
      </c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>
        <v>0</v>
      </c>
      <c r="E19" s="30">
        <v>0</v>
      </c>
      <c r="F19" s="30">
        <v>0</v>
      </c>
      <c r="G19" s="31">
        <v>0</v>
      </c>
      <c r="H19" s="23">
        <v>0</v>
      </c>
      <c r="I19" s="24">
        <v>0</v>
      </c>
      <c r="J19" s="25">
        <v>0</v>
      </c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>
        <v>0</v>
      </c>
      <c r="E20" s="27">
        <v>0</v>
      </c>
      <c r="F20" s="27">
        <v>0</v>
      </c>
      <c r="G20" s="28">
        <v>0</v>
      </c>
      <c r="H20" s="29">
        <v>0</v>
      </c>
      <c r="I20" s="30">
        <v>0</v>
      </c>
      <c r="J20" s="31">
        <v>0</v>
      </c>
      <c r="K20" s="21">
        <v>0</v>
      </c>
      <c r="L20" s="32">
        <v>0</v>
      </c>
      <c r="M20" s="22">
        <v>0</v>
      </c>
      <c r="N20" s="12">
        <v>0</v>
      </c>
      <c r="O20" s="21">
        <v>0</v>
      </c>
      <c r="P20" s="32">
        <v>0</v>
      </c>
      <c r="Q20" s="32">
        <v>0</v>
      </c>
      <c r="R20" s="22">
        <v>0</v>
      </c>
      <c r="S20" s="13">
        <f t="shared" si="0"/>
        <v>0</v>
      </c>
      <c r="T20" s="13"/>
    </row>
    <row r="21" spans="1:20" ht="17.25">
      <c r="A21" s="111"/>
      <c r="B21" s="112"/>
      <c r="C21" s="5" t="s">
        <v>21</v>
      </c>
      <c r="D21" s="12">
        <v>130</v>
      </c>
      <c r="E21" s="12">
        <v>0</v>
      </c>
      <c r="F21" s="12">
        <v>245</v>
      </c>
      <c r="G21" s="12">
        <v>0</v>
      </c>
      <c r="H21" s="26">
        <v>0</v>
      </c>
      <c r="I21" s="27">
        <v>0</v>
      </c>
      <c r="J21" s="28">
        <v>0</v>
      </c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375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250</v>
      </c>
      <c r="E22" s="12">
        <v>0</v>
      </c>
      <c r="F22" s="12">
        <v>85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17</v>
      </c>
      <c r="Q22" s="12">
        <v>0</v>
      </c>
      <c r="R22" s="12">
        <v>0</v>
      </c>
      <c r="S22" s="13">
        <f t="shared" si="0"/>
        <v>352</v>
      </c>
      <c r="T22" s="34">
        <f>(S22+S23+S24+S25+S26+S27+S28+S29+S30+S31+S32+S33+S34+S35+S36)/(3*S3)*100</f>
        <v>65.91960156527927</v>
      </c>
    </row>
    <row r="23" spans="1:20" ht="17.25">
      <c r="A23" s="116"/>
      <c r="B23" s="118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310</v>
      </c>
      <c r="E28" s="12"/>
      <c r="F28" s="12">
        <v>300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120</v>
      </c>
      <c r="M28" s="12">
        <v>0</v>
      </c>
      <c r="N28" s="12">
        <v>0</v>
      </c>
      <c r="O28" s="12">
        <v>0</v>
      </c>
      <c r="P28" s="12">
        <v>17</v>
      </c>
      <c r="Q28" s="12">
        <v>0</v>
      </c>
      <c r="R28" s="12">
        <v>0</v>
      </c>
      <c r="S28" s="13">
        <f t="shared" si="0"/>
        <v>749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300</v>
      </c>
      <c r="E34" s="12">
        <v>0</v>
      </c>
      <c r="F34" s="12">
        <v>300</v>
      </c>
      <c r="G34" s="12">
        <v>0</v>
      </c>
      <c r="H34" s="12">
        <v>0</v>
      </c>
      <c r="I34" s="12">
        <v>0</v>
      </c>
      <c r="J34" s="12">
        <v>0</v>
      </c>
      <c r="K34" s="12">
        <v>15</v>
      </c>
      <c r="L34" s="12">
        <v>120</v>
      </c>
      <c r="M34" s="12">
        <v>0</v>
      </c>
      <c r="N34" s="12">
        <v>0</v>
      </c>
      <c r="O34" s="12">
        <v>0</v>
      </c>
      <c r="P34" s="12">
        <v>17</v>
      </c>
      <c r="Q34" s="12">
        <v>0</v>
      </c>
      <c r="R34" s="12">
        <v>0</v>
      </c>
      <c r="S34" s="13">
        <f t="shared" si="0"/>
        <v>752</v>
      </c>
      <c r="T34" s="13"/>
    </row>
    <row r="35" spans="1:20" ht="17.25">
      <c r="A35" s="116"/>
      <c r="B35" s="118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320</v>
      </c>
      <c r="E37" s="12">
        <v>0</v>
      </c>
      <c r="F37" s="12">
        <v>300</v>
      </c>
      <c r="G37" s="12">
        <v>0</v>
      </c>
      <c r="H37" s="12">
        <v>0</v>
      </c>
      <c r="I37" s="20">
        <v>0</v>
      </c>
      <c r="J37" s="12">
        <v>0</v>
      </c>
      <c r="K37" s="12">
        <v>0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620</v>
      </c>
      <c r="T37" s="34">
        <f>(S37+S38+S39+S40+S41)/(S3)*100</f>
        <v>84.31163287086446</v>
      </c>
    </row>
    <row r="38" spans="1:20" ht="17.25">
      <c r="A38" s="109"/>
      <c r="B38" s="110"/>
      <c r="C38" s="5" t="s">
        <v>31</v>
      </c>
      <c r="D38" s="12">
        <v>15</v>
      </c>
      <c r="E38" s="12">
        <v>0</v>
      </c>
      <c r="F38" s="12">
        <v>40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0">
        <v>0</v>
      </c>
      <c r="N38" s="20">
        <v>0</v>
      </c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55</v>
      </c>
      <c r="T38" s="13"/>
    </row>
    <row r="39" spans="1:20" ht="17.25">
      <c r="A39" s="109"/>
      <c r="B39" s="110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0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0</v>
      </c>
      <c r="J40" s="20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0</v>
      </c>
      <c r="T40" s="13"/>
    </row>
    <row r="41" spans="1:20" ht="17.25">
      <c r="A41" s="109"/>
      <c r="B41" s="110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115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115</v>
      </c>
      <c r="T41" s="13"/>
    </row>
    <row r="42" spans="1:20" ht="17.25">
      <c r="A42" s="109"/>
      <c r="B42" s="110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>
        <v>0</v>
      </c>
      <c r="F43" s="20"/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115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115</v>
      </c>
      <c r="T43" s="13"/>
    </row>
    <row r="44" spans="1:20" ht="17.25">
      <c r="A44" s="111"/>
      <c r="B44" s="112"/>
      <c r="C44" s="11" t="s">
        <v>58</v>
      </c>
      <c r="D44" s="20"/>
      <c r="E44" s="20">
        <v>0</v>
      </c>
      <c r="F44" s="20"/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115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115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74.65314834578442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M26" sqref="M26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400</v>
      </c>
      <c r="E3" s="12">
        <v>0</v>
      </c>
      <c r="F3" s="12">
        <v>200</v>
      </c>
      <c r="G3" s="12">
        <v>0</v>
      </c>
      <c r="H3" s="12">
        <v>0</v>
      </c>
      <c r="I3" s="12">
        <v>130</v>
      </c>
      <c r="J3" s="12">
        <v>0</v>
      </c>
      <c r="K3" s="12"/>
      <c r="L3" s="12">
        <v>300</v>
      </c>
      <c r="M3" s="12">
        <v>0</v>
      </c>
      <c r="N3" s="12">
        <v>360</v>
      </c>
      <c r="O3" s="12">
        <v>95</v>
      </c>
      <c r="P3" s="12">
        <v>2</v>
      </c>
      <c r="Q3" s="12">
        <v>3</v>
      </c>
      <c r="R3" s="12">
        <v>0</v>
      </c>
      <c r="S3" s="13">
        <f aca="true" t="shared" si="0" ref="S3:S44">SUM(D3:R3)</f>
        <v>1490</v>
      </c>
      <c r="T3" s="13"/>
    </row>
    <row r="4" spans="1:20" ht="17.25">
      <c r="A4" s="51"/>
      <c r="B4" s="19"/>
      <c r="C4" s="51" t="s">
        <v>38</v>
      </c>
      <c r="D4" s="12">
        <v>91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/>
      <c r="L4" s="12"/>
      <c r="M4" s="12">
        <v>0</v>
      </c>
      <c r="N4" s="12">
        <v>0</v>
      </c>
      <c r="O4" s="20"/>
      <c r="P4" s="12"/>
      <c r="Q4" s="12"/>
      <c r="R4" s="12">
        <v>0</v>
      </c>
      <c r="S4" s="13">
        <f t="shared" si="0"/>
        <v>91</v>
      </c>
      <c r="T4" s="13"/>
    </row>
    <row r="5" spans="1:20" ht="17.25">
      <c r="A5" s="51"/>
      <c r="B5" s="19"/>
      <c r="C5" s="51" t="s">
        <v>39</v>
      </c>
      <c r="D5" s="12"/>
      <c r="E5" s="12">
        <v>0</v>
      </c>
      <c r="F5" s="12"/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/>
      <c r="M5" s="12">
        <v>0</v>
      </c>
      <c r="N5" s="12">
        <v>0</v>
      </c>
      <c r="O5" s="12"/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260</v>
      </c>
      <c r="E6" s="12">
        <v>0</v>
      </c>
      <c r="F6" s="12">
        <v>150</v>
      </c>
      <c r="G6" s="12">
        <v>0</v>
      </c>
      <c r="H6" s="12">
        <v>0</v>
      </c>
      <c r="I6" s="12">
        <v>80</v>
      </c>
      <c r="J6" s="12">
        <v>0</v>
      </c>
      <c r="K6" s="12">
        <v>0</v>
      </c>
      <c r="L6" s="12">
        <v>300</v>
      </c>
      <c r="M6" s="12">
        <v>0</v>
      </c>
      <c r="N6" s="12">
        <v>260</v>
      </c>
      <c r="O6" s="20">
        <v>95</v>
      </c>
      <c r="P6" s="12">
        <v>2</v>
      </c>
      <c r="Q6" s="12">
        <v>0</v>
      </c>
      <c r="R6" s="12">
        <v>0</v>
      </c>
      <c r="S6" s="13">
        <f t="shared" si="0"/>
        <v>1147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140</v>
      </c>
      <c r="E7" s="12">
        <v>0</v>
      </c>
      <c r="F7" s="12">
        <v>50</v>
      </c>
      <c r="G7" s="12">
        <v>0</v>
      </c>
      <c r="H7" s="12">
        <v>0</v>
      </c>
      <c r="I7" s="12">
        <v>50</v>
      </c>
      <c r="J7" s="12">
        <v>0</v>
      </c>
      <c r="K7" s="12">
        <v>0</v>
      </c>
      <c r="L7" s="12">
        <v>0</v>
      </c>
      <c r="M7" s="12">
        <v>0</v>
      </c>
      <c r="N7" s="12">
        <v>100</v>
      </c>
      <c r="O7" s="20"/>
      <c r="P7" s="12">
        <v>0</v>
      </c>
      <c r="Q7" s="12">
        <v>3</v>
      </c>
      <c r="R7" s="12">
        <v>0</v>
      </c>
      <c r="S7" s="13">
        <f t="shared" si="0"/>
        <v>343</v>
      </c>
      <c r="T7" s="13"/>
    </row>
    <row r="8" spans="1:20" ht="17.25">
      <c r="A8" s="111"/>
      <c r="B8" s="112"/>
      <c r="C8" s="2" t="s">
        <v>42</v>
      </c>
      <c r="D8" s="12"/>
      <c r="E8" s="12">
        <v>0</v>
      </c>
      <c r="F8" s="12"/>
      <c r="G8" s="12">
        <v>0</v>
      </c>
      <c r="H8" s="12">
        <v>0</v>
      </c>
      <c r="I8" s="12"/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/>
      <c r="P8" s="12">
        <v>0</v>
      </c>
      <c r="Q8" s="12"/>
      <c r="R8" s="12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250</v>
      </c>
      <c r="E9" s="12">
        <v>0</v>
      </c>
      <c r="F9" s="12">
        <v>125</v>
      </c>
      <c r="G9" s="12">
        <v>0</v>
      </c>
      <c r="H9" s="12">
        <v>0</v>
      </c>
      <c r="I9" s="12">
        <v>75</v>
      </c>
      <c r="J9" s="12">
        <v>0</v>
      </c>
      <c r="K9" s="12">
        <v>0</v>
      </c>
      <c r="L9" s="12">
        <v>185</v>
      </c>
      <c r="M9" s="12">
        <v>0</v>
      </c>
      <c r="N9" s="12">
        <v>150</v>
      </c>
      <c r="O9" s="20"/>
      <c r="P9" s="12">
        <v>1</v>
      </c>
      <c r="Q9" s="12">
        <v>1</v>
      </c>
      <c r="R9" s="12">
        <v>0</v>
      </c>
      <c r="S9" s="13">
        <f t="shared" si="0"/>
        <v>787</v>
      </c>
      <c r="T9" s="34">
        <f>(S9+S10+S11+S12+S13)/(2*S3)*100</f>
        <v>91.94630872483222</v>
      </c>
    </row>
    <row r="10" spans="1:20" ht="21" customHeight="1">
      <c r="A10" s="125"/>
      <c r="B10" s="126"/>
      <c r="C10" s="14" t="s">
        <v>61</v>
      </c>
      <c r="D10" s="12">
        <v>150</v>
      </c>
      <c r="E10" s="12">
        <v>0</v>
      </c>
      <c r="F10" s="12">
        <v>45</v>
      </c>
      <c r="G10" s="12">
        <v>0</v>
      </c>
      <c r="H10" s="12">
        <v>0</v>
      </c>
      <c r="I10" s="12">
        <v>55</v>
      </c>
      <c r="J10" s="12">
        <v>0</v>
      </c>
      <c r="K10" s="12">
        <v>0</v>
      </c>
      <c r="L10" s="12">
        <v>115</v>
      </c>
      <c r="M10" s="12">
        <v>0</v>
      </c>
      <c r="N10" s="12">
        <v>210</v>
      </c>
      <c r="O10" s="12">
        <v>95</v>
      </c>
      <c r="P10" s="12">
        <v>1</v>
      </c>
      <c r="Q10" s="12">
        <v>2</v>
      </c>
      <c r="R10" s="12">
        <v>0</v>
      </c>
      <c r="S10" s="13">
        <f t="shared" si="0"/>
        <v>673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300</v>
      </c>
      <c r="E11" s="12">
        <v>0</v>
      </c>
      <c r="F11" s="12">
        <v>150</v>
      </c>
      <c r="G11" s="12">
        <v>0</v>
      </c>
      <c r="H11" s="12">
        <v>0</v>
      </c>
      <c r="I11" s="12">
        <v>110</v>
      </c>
      <c r="J11" s="12">
        <v>0</v>
      </c>
      <c r="K11" s="12">
        <v>0</v>
      </c>
      <c r="L11" s="12">
        <v>300</v>
      </c>
      <c r="M11" s="12">
        <v>0</v>
      </c>
      <c r="N11" s="12">
        <v>320</v>
      </c>
      <c r="O11" s="20"/>
      <c r="P11" s="12">
        <v>2</v>
      </c>
      <c r="Q11" s="12">
        <v>3</v>
      </c>
      <c r="R11" s="12">
        <v>0</v>
      </c>
      <c r="S11" s="13">
        <f t="shared" si="0"/>
        <v>1185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95</v>
      </c>
      <c r="P13" s="20"/>
      <c r="Q13" s="21"/>
      <c r="R13" s="22"/>
      <c r="S13" s="13">
        <f t="shared" si="0"/>
        <v>95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91</v>
      </c>
      <c r="E14" s="12">
        <v>0</v>
      </c>
      <c r="F14" s="12">
        <v>0</v>
      </c>
      <c r="G14" s="12">
        <v>0</v>
      </c>
      <c r="H14" s="20"/>
      <c r="I14" s="20"/>
      <c r="J14" s="20"/>
      <c r="K14" s="12">
        <v>0</v>
      </c>
      <c r="L14" s="12">
        <v>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91</v>
      </c>
      <c r="T14" s="34">
        <f>(S14+S15+S16+S17+S18+S19+S20+S21)/S3*100</f>
        <v>36.577181208053695</v>
      </c>
    </row>
    <row r="15" spans="1:20" ht="17.25">
      <c r="A15" s="109"/>
      <c r="B15" s="110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0"/>
      <c r="J16" s="20"/>
      <c r="K16" s="12">
        <v>0</v>
      </c>
      <c r="L16" s="12">
        <v>110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110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>
        <v>0</v>
      </c>
      <c r="I17" s="12">
        <v>130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0</v>
      </c>
      <c r="R17" s="12">
        <v>0</v>
      </c>
      <c r="S17" s="13">
        <f t="shared" si="0"/>
        <v>130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10</v>
      </c>
      <c r="P18" s="12">
        <v>0</v>
      </c>
      <c r="Q18" s="20"/>
      <c r="R18" s="20"/>
      <c r="S18" s="13">
        <f t="shared" si="0"/>
        <v>10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89</v>
      </c>
      <c r="O20" s="21"/>
      <c r="P20" s="32"/>
      <c r="Q20" s="32"/>
      <c r="R20" s="22"/>
      <c r="S20" s="13">
        <f t="shared" si="0"/>
        <v>89</v>
      </c>
      <c r="T20" s="13"/>
    </row>
    <row r="21" spans="1:20" ht="17.25">
      <c r="A21" s="111"/>
      <c r="B21" s="112"/>
      <c r="C21" s="5" t="s">
        <v>21</v>
      </c>
      <c r="D21" s="12">
        <v>35</v>
      </c>
      <c r="E21" s="12">
        <v>0</v>
      </c>
      <c r="F21" s="12">
        <v>20</v>
      </c>
      <c r="G21" s="12">
        <v>0</v>
      </c>
      <c r="H21" s="26"/>
      <c r="I21" s="27"/>
      <c r="J21" s="28"/>
      <c r="K21" s="12">
        <v>0</v>
      </c>
      <c r="L21" s="12">
        <v>60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115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350</v>
      </c>
      <c r="E22" s="12">
        <v>0</v>
      </c>
      <c r="F22" s="12">
        <v>100</v>
      </c>
      <c r="G22" s="12">
        <v>0</v>
      </c>
      <c r="H22" s="12">
        <v>0</v>
      </c>
      <c r="I22" s="12">
        <v>110</v>
      </c>
      <c r="J22" s="12">
        <v>0</v>
      </c>
      <c r="K22" s="12">
        <v>0</v>
      </c>
      <c r="L22" s="12">
        <v>60</v>
      </c>
      <c r="M22" s="12">
        <v>0</v>
      </c>
      <c r="N22" s="12">
        <v>300</v>
      </c>
      <c r="O22" s="12">
        <v>42</v>
      </c>
      <c r="P22" s="12">
        <v>2</v>
      </c>
      <c r="Q22" s="12">
        <v>3</v>
      </c>
      <c r="R22" s="12">
        <v>0</v>
      </c>
      <c r="S22" s="13">
        <f t="shared" si="0"/>
        <v>967</v>
      </c>
      <c r="T22" s="34">
        <f>(S22+S23+S24+S25+S26+S27+S28+S29+S30+S31+S32+S33+S34+S35+S36)/(3*S3)*100</f>
        <v>74.22818791946308</v>
      </c>
    </row>
    <row r="23" spans="1:20" ht="17.25">
      <c r="A23" s="116"/>
      <c r="B23" s="118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385</v>
      </c>
      <c r="E28" s="12">
        <v>0</v>
      </c>
      <c r="F28" s="12">
        <v>180</v>
      </c>
      <c r="G28" s="12">
        <v>0</v>
      </c>
      <c r="H28" s="12">
        <v>0</v>
      </c>
      <c r="I28" s="12">
        <v>70</v>
      </c>
      <c r="J28" s="12">
        <v>0</v>
      </c>
      <c r="K28" s="12"/>
      <c r="L28" s="12">
        <v>80</v>
      </c>
      <c r="M28" s="12">
        <v>0</v>
      </c>
      <c r="N28" s="12">
        <v>300</v>
      </c>
      <c r="O28" s="12">
        <v>95</v>
      </c>
      <c r="P28" s="12">
        <v>2</v>
      </c>
      <c r="Q28" s="12">
        <v>3</v>
      </c>
      <c r="R28" s="12">
        <v>0</v>
      </c>
      <c r="S28" s="13">
        <f t="shared" si="0"/>
        <v>1115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350</v>
      </c>
      <c r="E34" s="12">
        <v>0</v>
      </c>
      <c r="F34" s="12">
        <v>180</v>
      </c>
      <c r="G34" s="12">
        <v>0</v>
      </c>
      <c r="H34" s="12">
        <v>0</v>
      </c>
      <c r="I34" s="12">
        <v>120</v>
      </c>
      <c r="J34" s="12">
        <v>0</v>
      </c>
      <c r="K34" s="12"/>
      <c r="L34" s="12">
        <v>250</v>
      </c>
      <c r="M34" s="12">
        <v>0</v>
      </c>
      <c r="N34" s="12">
        <v>220</v>
      </c>
      <c r="O34" s="12">
        <v>31</v>
      </c>
      <c r="P34" s="12">
        <v>2</v>
      </c>
      <c r="Q34" s="12">
        <v>3</v>
      </c>
      <c r="R34" s="12">
        <v>0</v>
      </c>
      <c r="S34" s="13">
        <f t="shared" si="0"/>
        <v>1156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>
        <v>0</v>
      </c>
      <c r="I35" s="12">
        <v>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80</v>
      </c>
      <c r="O36" s="20"/>
      <c r="P36" s="20"/>
      <c r="Q36" s="20"/>
      <c r="R36" s="20"/>
      <c r="S36" s="13">
        <f t="shared" si="0"/>
        <v>80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280</v>
      </c>
      <c r="E37" s="12">
        <v>0</v>
      </c>
      <c r="F37" s="12">
        <v>60</v>
      </c>
      <c r="G37" s="12">
        <v>0</v>
      </c>
      <c r="H37" s="12">
        <v>0</v>
      </c>
      <c r="I37" s="20"/>
      <c r="J37" s="12">
        <v>0</v>
      </c>
      <c r="K37" s="12">
        <v>0</v>
      </c>
      <c r="L37" s="20"/>
      <c r="M37" s="12">
        <v>0</v>
      </c>
      <c r="N37" s="12">
        <v>0</v>
      </c>
      <c r="O37" s="12">
        <v>80</v>
      </c>
      <c r="P37" s="20"/>
      <c r="Q37" s="12">
        <v>0</v>
      </c>
      <c r="R37" s="12">
        <v>0</v>
      </c>
      <c r="S37" s="13">
        <f t="shared" si="0"/>
        <v>420</v>
      </c>
      <c r="T37" s="34">
        <f>(S37+S38+S39+S40+S41)/(S3)*100</f>
        <v>65.1006711409396</v>
      </c>
    </row>
    <row r="38" spans="1:20" ht="17.25">
      <c r="A38" s="109"/>
      <c r="B38" s="110"/>
      <c r="C38" s="5" t="s">
        <v>31</v>
      </c>
      <c r="D38" s="12">
        <v>110</v>
      </c>
      <c r="E38" s="12">
        <v>0</v>
      </c>
      <c r="F38" s="12">
        <v>60</v>
      </c>
      <c r="G38" s="12">
        <v>0</v>
      </c>
      <c r="H38" s="20"/>
      <c r="I38" s="20"/>
      <c r="J38" s="20"/>
      <c r="K38" s="20"/>
      <c r="L38" s="20"/>
      <c r="M38" s="12">
        <v>0</v>
      </c>
      <c r="N38" s="20"/>
      <c r="O38" s="12">
        <v>0</v>
      </c>
      <c r="P38" s="20"/>
      <c r="Q38" s="20"/>
      <c r="R38" s="20"/>
      <c r="S38" s="13">
        <f t="shared" si="0"/>
        <v>170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0</v>
      </c>
      <c r="O39" s="20"/>
      <c r="P39" s="12">
        <v>0</v>
      </c>
      <c r="Q39" s="20"/>
      <c r="R39" s="20"/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120</v>
      </c>
      <c r="J40" s="20"/>
      <c r="K40" s="20"/>
      <c r="L40" s="33">
        <v>0</v>
      </c>
      <c r="M40" s="12">
        <v>0</v>
      </c>
      <c r="N40" s="20"/>
      <c r="O40" s="20"/>
      <c r="P40" s="20"/>
      <c r="Q40" s="20"/>
      <c r="R40" s="20"/>
      <c r="S40" s="13">
        <f t="shared" si="0"/>
        <v>120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260</v>
      </c>
      <c r="M41" s="20"/>
      <c r="N41" s="20"/>
      <c r="O41" s="20"/>
      <c r="P41" s="20"/>
      <c r="Q41" s="20"/>
      <c r="R41" s="20"/>
      <c r="S41" s="13">
        <f t="shared" si="0"/>
        <v>260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230</v>
      </c>
      <c r="M43" s="20"/>
      <c r="N43" s="20"/>
      <c r="O43" s="20"/>
      <c r="P43" s="20"/>
      <c r="Q43" s="20"/>
      <c r="R43" s="20"/>
      <c r="S43" s="13">
        <f t="shared" si="0"/>
        <v>230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230</v>
      </c>
      <c r="M44" s="20"/>
      <c r="N44" s="20"/>
      <c r="O44" s="20"/>
      <c r="P44" s="20"/>
      <c r="Q44" s="20"/>
      <c r="R44" s="20"/>
      <c r="S44" s="13">
        <f t="shared" si="0"/>
        <v>230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76.03187919463087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I35" sqref="I35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8">
      <c r="A3" s="122" t="s">
        <v>64</v>
      </c>
      <c r="B3" s="122"/>
      <c r="C3" s="122"/>
      <c r="D3" s="53">
        <v>3600</v>
      </c>
      <c r="E3" s="53">
        <v>0</v>
      </c>
      <c r="F3" s="53">
        <v>3400</v>
      </c>
      <c r="G3" s="53">
        <v>0</v>
      </c>
      <c r="H3" s="53">
        <v>0</v>
      </c>
      <c r="I3" s="53">
        <v>4000</v>
      </c>
      <c r="J3" s="53">
        <v>30</v>
      </c>
      <c r="K3" s="53">
        <v>150</v>
      </c>
      <c r="L3" s="53">
        <v>950</v>
      </c>
      <c r="M3" s="53">
        <v>260</v>
      </c>
      <c r="N3" s="53">
        <v>0</v>
      </c>
      <c r="O3" s="53">
        <v>0</v>
      </c>
      <c r="P3" s="53">
        <v>35</v>
      </c>
      <c r="Q3" s="53">
        <v>0</v>
      </c>
      <c r="R3" s="53">
        <v>0</v>
      </c>
      <c r="S3" s="13">
        <f aca="true" t="shared" si="0" ref="S3:S44">SUM(D3:R3)</f>
        <v>12425</v>
      </c>
      <c r="T3" s="13"/>
    </row>
    <row r="4" spans="1:20" ht="17.25">
      <c r="A4" s="51"/>
      <c r="B4" s="19"/>
      <c r="C4" s="51" t="s">
        <v>38</v>
      </c>
      <c r="D4" s="54">
        <v>1898</v>
      </c>
      <c r="E4" s="44">
        <v>0</v>
      </c>
      <c r="F4" s="54">
        <v>1085</v>
      </c>
      <c r="G4" s="44">
        <v>0</v>
      </c>
      <c r="H4" s="44">
        <v>0</v>
      </c>
      <c r="I4" s="54">
        <v>100</v>
      </c>
      <c r="J4" s="44">
        <v>0</v>
      </c>
      <c r="K4" s="44">
        <v>100</v>
      </c>
      <c r="L4" s="54">
        <v>570</v>
      </c>
      <c r="M4" s="44">
        <v>0</v>
      </c>
      <c r="N4" s="44">
        <v>0</v>
      </c>
      <c r="O4" s="55">
        <v>0</v>
      </c>
      <c r="P4" s="44">
        <v>0</v>
      </c>
      <c r="Q4" s="44">
        <v>0</v>
      </c>
      <c r="R4" s="44">
        <v>0</v>
      </c>
      <c r="S4" s="13">
        <f t="shared" si="0"/>
        <v>3753</v>
      </c>
      <c r="T4" s="13"/>
    </row>
    <row r="5" spans="1:20" ht="17.25">
      <c r="A5" s="51"/>
      <c r="B5" s="19"/>
      <c r="C5" s="51" t="s">
        <v>39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55">
        <v>0</v>
      </c>
      <c r="P5" s="54">
        <v>0</v>
      </c>
      <c r="Q5" s="44">
        <v>0</v>
      </c>
      <c r="R5" s="44">
        <v>0</v>
      </c>
      <c r="S5" s="13">
        <f t="shared" si="0"/>
        <v>0</v>
      </c>
      <c r="T5" s="13"/>
    </row>
    <row r="6" spans="1:20" ht="18">
      <c r="A6" s="107" t="s">
        <v>45</v>
      </c>
      <c r="B6" s="108"/>
      <c r="C6" s="2" t="s">
        <v>40</v>
      </c>
      <c r="D6" s="56">
        <v>1650</v>
      </c>
      <c r="E6" s="53">
        <v>0</v>
      </c>
      <c r="F6" s="56">
        <v>1400</v>
      </c>
      <c r="G6" s="53">
        <v>0</v>
      </c>
      <c r="H6" s="53">
        <v>0</v>
      </c>
      <c r="I6" s="56">
        <v>1255</v>
      </c>
      <c r="J6" s="53">
        <v>15</v>
      </c>
      <c r="K6" s="53">
        <v>100</v>
      </c>
      <c r="L6" s="53">
        <v>665</v>
      </c>
      <c r="M6" s="57">
        <v>200</v>
      </c>
      <c r="N6" s="53">
        <v>0</v>
      </c>
      <c r="O6" s="53">
        <v>0</v>
      </c>
      <c r="P6" s="53">
        <v>20</v>
      </c>
      <c r="Q6" s="53">
        <v>0</v>
      </c>
      <c r="R6" s="53">
        <v>0</v>
      </c>
      <c r="S6" s="13">
        <f t="shared" si="0"/>
        <v>5305</v>
      </c>
      <c r="T6" s="34">
        <f>(S6+S7+S8)/S3*100</f>
        <v>97.30382293762575</v>
      </c>
    </row>
    <row r="7" spans="1:20" ht="17.25">
      <c r="A7" s="109"/>
      <c r="B7" s="110"/>
      <c r="C7" s="2" t="s">
        <v>41</v>
      </c>
      <c r="D7" s="54">
        <v>1600</v>
      </c>
      <c r="E7" s="44"/>
      <c r="F7" s="54">
        <v>1805</v>
      </c>
      <c r="G7" s="44"/>
      <c r="H7" s="44"/>
      <c r="I7" s="54">
        <v>2600</v>
      </c>
      <c r="J7" s="44">
        <v>15</v>
      </c>
      <c r="K7" s="44">
        <v>50</v>
      </c>
      <c r="L7" s="44">
        <v>285</v>
      </c>
      <c r="M7" s="44">
        <v>60</v>
      </c>
      <c r="N7" s="44">
        <v>0</v>
      </c>
      <c r="O7" s="55"/>
      <c r="P7" s="44">
        <v>15</v>
      </c>
      <c r="Q7" s="44">
        <v>0</v>
      </c>
      <c r="R7" s="44">
        <v>0</v>
      </c>
      <c r="S7" s="13">
        <f t="shared" si="0"/>
        <v>6430</v>
      </c>
      <c r="T7" s="13"/>
    </row>
    <row r="8" spans="1:20" ht="18">
      <c r="A8" s="111"/>
      <c r="B8" s="112"/>
      <c r="C8" s="2" t="s">
        <v>42</v>
      </c>
      <c r="D8" s="56">
        <v>200</v>
      </c>
      <c r="E8" s="53">
        <v>0</v>
      </c>
      <c r="F8" s="56">
        <v>110</v>
      </c>
      <c r="G8" s="53">
        <v>0</v>
      </c>
      <c r="H8" s="53">
        <v>0</v>
      </c>
      <c r="I8" s="56">
        <v>45</v>
      </c>
      <c r="J8" s="53">
        <v>0</v>
      </c>
      <c r="K8" s="53"/>
      <c r="L8" s="53">
        <v>0</v>
      </c>
      <c r="M8" s="57">
        <v>0</v>
      </c>
      <c r="N8" s="53">
        <v>0</v>
      </c>
      <c r="O8" s="53">
        <v>0</v>
      </c>
      <c r="P8" s="53">
        <v>0</v>
      </c>
      <c r="Q8" s="44">
        <v>0</v>
      </c>
      <c r="R8" s="44">
        <v>0</v>
      </c>
      <c r="S8" s="13">
        <f t="shared" si="0"/>
        <v>355</v>
      </c>
      <c r="T8" s="13"/>
    </row>
    <row r="9" spans="1:20" ht="18">
      <c r="A9" s="123" t="s">
        <v>46</v>
      </c>
      <c r="B9" s="124"/>
      <c r="C9" s="14" t="s">
        <v>18</v>
      </c>
      <c r="D9" s="53">
        <v>1850</v>
      </c>
      <c r="E9" s="53">
        <v>0</v>
      </c>
      <c r="F9" s="53">
        <v>2300</v>
      </c>
      <c r="G9" s="53">
        <v>0</v>
      </c>
      <c r="H9" s="53">
        <v>0</v>
      </c>
      <c r="I9" s="53">
        <v>2700</v>
      </c>
      <c r="J9" s="53">
        <v>15</v>
      </c>
      <c r="K9" s="53">
        <v>50</v>
      </c>
      <c r="L9" s="53">
        <v>380</v>
      </c>
      <c r="M9" s="57">
        <v>220</v>
      </c>
      <c r="N9" s="53">
        <v>0</v>
      </c>
      <c r="O9" s="53">
        <v>0</v>
      </c>
      <c r="P9" s="53">
        <v>15</v>
      </c>
      <c r="Q9" s="53">
        <v>0</v>
      </c>
      <c r="R9" s="53">
        <v>0</v>
      </c>
      <c r="S9" s="13">
        <f t="shared" si="0"/>
        <v>7530</v>
      </c>
      <c r="T9" s="34">
        <f>(S9+S10+S11+S12+S13)/(2*S3)*100</f>
        <v>95.2112676056338</v>
      </c>
    </row>
    <row r="10" spans="1:20" ht="18">
      <c r="A10" s="125"/>
      <c r="B10" s="126"/>
      <c r="C10" s="14" t="s">
        <v>61</v>
      </c>
      <c r="D10" s="53">
        <v>1600</v>
      </c>
      <c r="E10" s="53">
        <v>0</v>
      </c>
      <c r="F10" s="53">
        <v>1000</v>
      </c>
      <c r="G10" s="53">
        <v>0</v>
      </c>
      <c r="H10" s="53">
        <v>0</v>
      </c>
      <c r="I10" s="53">
        <v>1200</v>
      </c>
      <c r="J10" s="53">
        <v>15</v>
      </c>
      <c r="K10" s="53">
        <v>100</v>
      </c>
      <c r="L10" s="53">
        <v>570</v>
      </c>
      <c r="M10" s="57">
        <v>40</v>
      </c>
      <c r="N10" s="53">
        <v>0</v>
      </c>
      <c r="O10" s="53">
        <v>0</v>
      </c>
      <c r="P10" s="53">
        <v>20</v>
      </c>
      <c r="Q10" s="53">
        <v>0</v>
      </c>
      <c r="R10" s="53">
        <v>0</v>
      </c>
      <c r="S10" s="13">
        <f t="shared" si="0"/>
        <v>4545</v>
      </c>
      <c r="T10" s="13"/>
    </row>
    <row r="11" spans="1:20" ht="18">
      <c r="A11" s="113" t="s">
        <v>47</v>
      </c>
      <c r="B11" s="113"/>
      <c r="C11" s="3" t="s">
        <v>43</v>
      </c>
      <c r="D11" s="53">
        <v>3000</v>
      </c>
      <c r="E11" s="53">
        <v>0</v>
      </c>
      <c r="F11" s="53">
        <v>2000</v>
      </c>
      <c r="G11" s="53">
        <v>0</v>
      </c>
      <c r="H11" s="53">
        <v>0</v>
      </c>
      <c r="I11" s="53">
        <v>1000</v>
      </c>
      <c r="J11" s="53">
        <v>0</v>
      </c>
      <c r="K11" s="53">
        <v>100</v>
      </c>
      <c r="L11" s="53">
        <v>950</v>
      </c>
      <c r="M11" s="53">
        <v>0</v>
      </c>
      <c r="N11" s="53">
        <v>0</v>
      </c>
      <c r="O11" s="53">
        <v>0</v>
      </c>
      <c r="P11" s="53">
        <v>35</v>
      </c>
      <c r="Q11" s="53">
        <v>0</v>
      </c>
      <c r="R11" s="53">
        <v>0</v>
      </c>
      <c r="S11" s="13">
        <f t="shared" si="0"/>
        <v>7085</v>
      </c>
      <c r="T11" s="15"/>
    </row>
    <row r="12" spans="1:20" ht="17.25">
      <c r="A12" s="113"/>
      <c r="B12" s="113"/>
      <c r="C12" s="3" t="s">
        <v>44</v>
      </c>
      <c r="D12" s="81">
        <v>4500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4500</v>
      </c>
      <c r="T12" s="13"/>
    </row>
    <row r="13" spans="1:20" ht="17.25">
      <c r="A13" s="113"/>
      <c r="B13" s="113"/>
      <c r="C13" s="4" t="s">
        <v>59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3">
        <f t="shared" si="0"/>
        <v>0</v>
      </c>
      <c r="T13" s="13"/>
    </row>
    <row r="14" spans="1:20" ht="18">
      <c r="A14" s="107" t="s">
        <v>19</v>
      </c>
      <c r="B14" s="108"/>
      <c r="C14" s="5" t="s">
        <v>20</v>
      </c>
      <c r="D14" s="53">
        <v>1748</v>
      </c>
      <c r="E14" s="53">
        <v>0</v>
      </c>
      <c r="F14" s="56">
        <v>1000</v>
      </c>
      <c r="G14" s="53">
        <v>0</v>
      </c>
      <c r="H14" s="53">
        <v>0</v>
      </c>
      <c r="I14" s="53">
        <v>0</v>
      </c>
      <c r="J14" s="53">
        <v>0</v>
      </c>
      <c r="K14" s="56">
        <v>100</v>
      </c>
      <c r="L14" s="53">
        <v>570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13">
        <f t="shared" si="0"/>
        <v>3418</v>
      </c>
      <c r="T14" s="34">
        <f>(S14+S15+S16+S17+S18+S19+S20+S21)/S3*100</f>
        <v>96.24144869215291</v>
      </c>
    </row>
    <row r="15" spans="1:20" ht="18">
      <c r="A15" s="109"/>
      <c r="B15" s="110"/>
      <c r="C15" s="5" t="s">
        <v>60</v>
      </c>
      <c r="D15" s="53">
        <v>150</v>
      </c>
      <c r="E15" s="53">
        <v>0</v>
      </c>
      <c r="F15" s="56">
        <v>85</v>
      </c>
      <c r="G15" s="53">
        <v>0</v>
      </c>
      <c r="H15" s="53">
        <v>0</v>
      </c>
      <c r="I15" s="56">
        <v>100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13">
        <f t="shared" si="0"/>
        <v>335</v>
      </c>
      <c r="T15" s="35"/>
    </row>
    <row r="16" spans="1:20" ht="17.25">
      <c r="A16" s="109"/>
      <c r="B16" s="110"/>
      <c r="C16" s="5" t="s">
        <v>48</v>
      </c>
      <c r="D16" s="44">
        <v>100</v>
      </c>
      <c r="E16" s="44"/>
      <c r="F16" s="44"/>
      <c r="G16" s="44"/>
      <c r="H16" s="44"/>
      <c r="I16" s="55">
        <v>0</v>
      </c>
      <c r="J16" s="55"/>
      <c r="K16" s="44"/>
      <c r="L16" s="44"/>
      <c r="M16" s="55"/>
      <c r="N16" s="55"/>
      <c r="O16" s="55"/>
      <c r="P16" s="55"/>
      <c r="Q16" s="58">
        <v>0</v>
      </c>
      <c r="R16" s="44"/>
      <c r="S16" s="13">
        <f t="shared" si="0"/>
        <v>100</v>
      </c>
      <c r="T16" s="13"/>
    </row>
    <row r="17" spans="1:20" ht="17.25">
      <c r="A17" s="109"/>
      <c r="B17" s="110"/>
      <c r="C17" s="5" t="s">
        <v>49</v>
      </c>
      <c r="D17" s="55"/>
      <c r="E17" s="55"/>
      <c r="F17" s="55"/>
      <c r="G17" s="55"/>
      <c r="H17" s="44"/>
      <c r="I17" s="54">
        <v>3900</v>
      </c>
      <c r="J17" s="54">
        <v>30</v>
      </c>
      <c r="K17" s="44"/>
      <c r="L17" s="55"/>
      <c r="M17" s="54">
        <v>260</v>
      </c>
      <c r="N17" s="55"/>
      <c r="O17" s="55"/>
      <c r="P17" s="55"/>
      <c r="Q17" s="58">
        <v>0</v>
      </c>
      <c r="R17" s="44"/>
      <c r="S17" s="13">
        <f t="shared" si="0"/>
        <v>4190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39">
        <v>40</v>
      </c>
      <c r="L19" s="12"/>
      <c r="M19" s="20"/>
      <c r="N19" s="20"/>
      <c r="O19" s="20"/>
      <c r="P19" s="12"/>
      <c r="Q19" s="12"/>
      <c r="R19" s="12"/>
      <c r="S19" s="13">
        <f t="shared" si="0"/>
        <v>40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8">
      <c r="A21" s="111"/>
      <c r="B21" s="112"/>
      <c r="C21" s="5" t="s">
        <v>21</v>
      </c>
      <c r="D21" s="53">
        <v>1575</v>
      </c>
      <c r="E21" s="53">
        <v>0</v>
      </c>
      <c r="F21" s="56">
        <v>2300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6">
        <v>0</v>
      </c>
      <c r="Q21" s="58">
        <v>0</v>
      </c>
      <c r="R21" s="44"/>
      <c r="S21" s="13">
        <f t="shared" si="0"/>
        <v>3875</v>
      </c>
      <c r="T21" s="13"/>
    </row>
    <row r="22" spans="1:20" ht="18">
      <c r="A22" s="116" t="s">
        <v>22</v>
      </c>
      <c r="B22" s="117" t="s">
        <v>23</v>
      </c>
      <c r="C22" s="6" t="s">
        <v>24</v>
      </c>
      <c r="D22" s="59">
        <v>1200</v>
      </c>
      <c r="E22" s="59">
        <v>0</v>
      </c>
      <c r="F22" s="59">
        <v>900</v>
      </c>
      <c r="G22" s="59">
        <v>0</v>
      </c>
      <c r="H22" s="59">
        <v>0</v>
      </c>
      <c r="I22" s="59">
        <v>2100</v>
      </c>
      <c r="J22" s="59">
        <v>20</v>
      </c>
      <c r="K22" s="59">
        <v>60</v>
      </c>
      <c r="L22" s="59">
        <v>200</v>
      </c>
      <c r="M22" s="59">
        <v>50</v>
      </c>
      <c r="N22" s="59">
        <v>0</v>
      </c>
      <c r="O22" s="59">
        <v>0</v>
      </c>
      <c r="P22" s="59">
        <v>25</v>
      </c>
      <c r="Q22" s="59">
        <v>0</v>
      </c>
      <c r="R22" s="59">
        <v>0</v>
      </c>
      <c r="S22" s="13">
        <f t="shared" si="0"/>
        <v>4555</v>
      </c>
      <c r="T22" s="34">
        <f>(S22+S23+S24+S25+S26+S27+S28+S29+S30+S31+S32+S33+S34+S35+S36)/(3*S3)*100</f>
        <v>86.47887323943661</v>
      </c>
    </row>
    <row r="23" spans="1:20" ht="18">
      <c r="A23" s="116"/>
      <c r="B23" s="118"/>
      <c r="C23" s="7" t="s">
        <v>25</v>
      </c>
      <c r="D23" s="59">
        <v>1000</v>
      </c>
      <c r="E23" s="59">
        <v>0</v>
      </c>
      <c r="F23" s="59">
        <v>600</v>
      </c>
      <c r="G23" s="59">
        <v>0</v>
      </c>
      <c r="H23" s="59">
        <v>0</v>
      </c>
      <c r="I23" s="59">
        <v>1600</v>
      </c>
      <c r="J23" s="59">
        <v>10</v>
      </c>
      <c r="K23" s="59">
        <v>0</v>
      </c>
      <c r="L23" s="59">
        <v>0</v>
      </c>
      <c r="M23" s="59">
        <v>210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13">
        <f t="shared" si="0"/>
        <v>3420</v>
      </c>
      <c r="T23" s="13"/>
    </row>
    <row r="24" spans="1:20" ht="18">
      <c r="A24" s="116"/>
      <c r="B24" s="118"/>
      <c r="C24" s="6" t="s">
        <v>26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13">
        <f t="shared" si="0"/>
        <v>0</v>
      </c>
      <c r="T24" s="13"/>
    </row>
    <row r="25" spans="1:20" ht="18">
      <c r="A25" s="116"/>
      <c r="B25" s="118"/>
      <c r="C25" s="6" t="s">
        <v>35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13">
        <f t="shared" si="0"/>
        <v>0</v>
      </c>
      <c r="T25" s="13"/>
    </row>
    <row r="26" spans="1:20" ht="18">
      <c r="A26" s="116"/>
      <c r="B26" s="118"/>
      <c r="C26" s="6" t="s">
        <v>52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13">
        <f t="shared" si="0"/>
        <v>0</v>
      </c>
      <c r="T26" s="13"/>
    </row>
    <row r="27" spans="1:20" ht="18">
      <c r="A27" s="116"/>
      <c r="B27" s="119"/>
      <c r="C27" s="6" t="s">
        <v>36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13">
        <f t="shared" si="0"/>
        <v>0</v>
      </c>
      <c r="T27" s="13"/>
    </row>
    <row r="28" spans="1:20" ht="18">
      <c r="A28" s="116"/>
      <c r="B28" s="117" t="s">
        <v>27</v>
      </c>
      <c r="C28" s="6" t="s">
        <v>24</v>
      </c>
      <c r="D28" s="60">
        <v>1500</v>
      </c>
      <c r="E28" s="59"/>
      <c r="F28" s="59">
        <v>2800</v>
      </c>
      <c r="G28" s="59"/>
      <c r="H28" s="59"/>
      <c r="I28" s="59">
        <v>2100</v>
      </c>
      <c r="J28" s="59">
        <v>10</v>
      </c>
      <c r="K28" s="59"/>
      <c r="L28" s="59">
        <v>450</v>
      </c>
      <c r="M28" s="59">
        <v>50</v>
      </c>
      <c r="N28" s="59"/>
      <c r="O28" s="59"/>
      <c r="P28" s="59">
        <v>35</v>
      </c>
      <c r="Q28" s="59"/>
      <c r="R28" s="59"/>
      <c r="S28" s="13">
        <f t="shared" si="0"/>
        <v>6945</v>
      </c>
      <c r="T28" s="13"/>
    </row>
    <row r="29" spans="1:20" ht="18">
      <c r="A29" s="116"/>
      <c r="B29" s="118"/>
      <c r="C29" s="7" t="s">
        <v>25</v>
      </c>
      <c r="D29" s="60">
        <v>0</v>
      </c>
      <c r="E29" s="59"/>
      <c r="F29" s="59"/>
      <c r="G29" s="59"/>
      <c r="H29" s="59"/>
      <c r="I29" s="59"/>
      <c r="J29" s="59">
        <v>20</v>
      </c>
      <c r="K29" s="59"/>
      <c r="L29" s="59"/>
      <c r="M29" s="59">
        <v>210</v>
      </c>
      <c r="N29" s="59"/>
      <c r="O29" s="59"/>
      <c r="P29" s="59"/>
      <c r="Q29" s="59"/>
      <c r="R29" s="59"/>
      <c r="S29" s="13">
        <f t="shared" si="0"/>
        <v>230</v>
      </c>
      <c r="T29" s="13"/>
    </row>
    <row r="30" spans="1:20" ht="18">
      <c r="A30" s="116"/>
      <c r="B30" s="118"/>
      <c r="C30" s="6" t="s">
        <v>26</v>
      </c>
      <c r="D30" s="60">
        <v>2000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13">
        <f t="shared" si="0"/>
        <v>2000</v>
      </c>
      <c r="T30" s="13"/>
    </row>
    <row r="31" spans="1:20" ht="18">
      <c r="A31" s="116"/>
      <c r="B31" s="118"/>
      <c r="C31" s="6" t="s">
        <v>37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13">
        <f t="shared" si="0"/>
        <v>0</v>
      </c>
      <c r="T31" s="13"/>
    </row>
    <row r="32" spans="1:20" ht="18">
      <c r="A32" s="116"/>
      <c r="B32" s="118"/>
      <c r="C32" s="6" t="s">
        <v>52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13">
        <f t="shared" si="0"/>
        <v>0</v>
      </c>
      <c r="T32" s="13"/>
    </row>
    <row r="33" spans="1:20" ht="18">
      <c r="A33" s="116"/>
      <c r="B33" s="119"/>
      <c r="C33" s="6" t="s">
        <v>36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3200</v>
      </c>
      <c r="E34" s="12"/>
      <c r="F34" s="12">
        <v>3100</v>
      </c>
      <c r="G34" s="12"/>
      <c r="H34" s="12"/>
      <c r="I34" s="12">
        <v>3800</v>
      </c>
      <c r="J34" s="12">
        <v>30</v>
      </c>
      <c r="K34" s="12"/>
      <c r="L34" s="12">
        <v>900</v>
      </c>
      <c r="M34" s="12">
        <v>260</v>
      </c>
      <c r="N34" s="12"/>
      <c r="O34" s="12"/>
      <c r="P34" s="12">
        <v>35</v>
      </c>
      <c r="Q34" s="12"/>
      <c r="R34" s="12"/>
      <c r="S34" s="13">
        <f t="shared" si="0"/>
        <v>11325</v>
      </c>
      <c r="T34" s="13"/>
    </row>
    <row r="35" spans="1:20" ht="18">
      <c r="A35" s="116"/>
      <c r="B35" s="118"/>
      <c r="C35" s="9" t="s">
        <v>54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3500</v>
      </c>
      <c r="J35" s="59">
        <v>0</v>
      </c>
      <c r="K35" s="59">
        <v>0</v>
      </c>
      <c r="L35" s="59"/>
      <c r="M35" s="59">
        <v>260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13">
        <f t="shared" si="0"/>
        <v>3760</v>
      </c>
      <c r="T35" s="13"/>
    </row>
    <row r="36" spans="1:20" ht="18">
      <c r="A36" s="116"/>
      <c r="B36" s="119"/>
      <c r="C36" s="10" t="s">
        <v>28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13">
        <f t="shared" si="0"/>
        <v>0</v>
      </c>
      <c r="T36" s="13"/>
    </row>
    <row r="37" spans="1:20" ht="18">
      <c r="A37" s="107" t="s">
        <v>29</v>
      </c>
      <c r="B37" s="108"/>
      <c r="C37" s="5" t="s">
        <v>30</v>
      </c>
      <c r="D37" s="59">
        <v>2840</v>
      </c>
      <c r="E37" s="59">
        <v>0</v>
      </c>
      <c r="F37" s="59">
        <v>2600</v>
      </c>
      <c r="G37" s="59">
        <v>0</v>
      </c>
      <c r="H37" s="59">
        <v>0</v>
      </c>
      <c r="I37" s="59">
        <v>0</v>
      </c>
      <c r="J37" s="59">
        <v>30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13">
        <f t="shared" si="0"/>
        <v>5470</v>
      </c>
      <c r="T37" s="34">
        <f>(S37+S38+S39+S40+S41)/(S3)*100</f>
        <v>91.99195171026156</v>
      </c>
    </row>
    <row r="38" spans="1:20" ht="18">
      <c r="A38" s="109"/>
      <c r="B38" s="110"/>
      <c r="C38" s="5" t="s">
        <v>31</v>
      </c>
      <c r="D38" s="59">
        <v>500</v>
      </c>
      <c r="E38" s="59">
        <v>0</v>
      </c>
      <c r="F38" s="59">
        <v>500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13">
        <f t="shared" si="0"/>
        <v>1000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260</v>
      </c>
      <c r="N39" s="12"/>
      <c r="O39" s="20"/>
      <c r="P39" s="12"/>
      <c r="Q39" s="20"/>
      <c r="R39" s="20"/>
      <c r="S39" s="13">
        <f t="shared" si="0"/>
        <v>260</v>
      </c>
      <c r="T39" s="13"/>
    </row>
    <row r="40" spans="1:20" ht="18">
      <c r="A40" s="109"/>
      <c r="B40" s="110"/>
      <c r="C40" s="5" t="s">
        <v>33</v>
      </c>
      <c r="D40" s="53">
        <v>0</v>
      </c>
      <c r="E40" s="53"/>
      <c r="F40" s="53">
        <v>0</v>
      </c>
      <c r="G40" s="53"/>
      <c r="H40" s="53"/>
      <c r="I40" s="53">
        <v>3800</v>
      </c>
      <c r="J40" s="53"/>
      <c r="K40" s="53"/>
      <c r="L40" s="53">
        <v>0</v>
      </c>
      <c r="M40" s="53">
        <v>0</v>
      </c>
      <c r="N40" s="53"/>
      <c r="O40" s="53"/>
      <c r="P40" s="53"/>
      <c r="Q40" s="53"/>
      <c r="R40" s="53"/>
      <c r="S40" s="13">
        <f t="shared" si="0"/>
        <v>3800</v>
      </c>
      <c r="T40" s="13"/>
    </row>
    <row r="41" spans="1:20" ht="18">
      <c r="A41" s="109"/>
      <c r="B41" s="110"/>
      <c r="C41" s="11" t="s">
        <v>56</v>
      </c>
      <c r="D41" s="53">
        <v>0</v>
      </c>
      <c r="E41" s="53">
        <v>0</v>
      </c>
      <c r="F41" s="53"/>
      <c r="G41" s="53">
        <v>0</v>
      </c>
      <c r="H41" s="53"/>
      <c r="I41" s="53"/>
      <c r="J41" s="53">
        <v>0</v>
      </c>
      <c r="K41" s="53"/>
      <c r="L41" s="53">
        <v>900</v>
      </c>
      <c r="M41" s="56"/>
      <c r="N41" s="20"/>
      <c r="O41" s="20"/>
      <c r="P41" s="20"/>
      <c r="Q41" s="20"/>
      <c r="R41" s="20"/>
      <c r="S41" s="13">
        <f t="shared" si="0"/>
        <v>900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800</v>
      </c>
      <c r="M43" s="20"/>
      <c r="N43" s="20"/>
      <c r="O43" s="20"/>
      <c r="P43" s="20"/>
      <c r="Q43" s="20"/>
      <c r="R43" s="20"/>
      <c r="S43" s="13">
        <f t="shared" si="0"/>
        <v>800</v>
      </c>
      <c r="T43" s="13"/>
    </row>
    <row r="44" spans="1:20" ht="18">
      <c r="A44" s="111"/>
      <c r="B44" s="112"/>
      <c r="C44" s="11" t="s">
        <v>58</v>
      </c>
      <c r="D44" s="57">
        <v>0</v>
      </c>
      <c r="E44" s="57"/>
      <c r="F44" s="57">
        <v>0</v>
      </c>
      <c r="G44" s="53"/>
      <c r="H44" s="53"/>
      <c r="I44" s="53">
        <v>0</v>
      </c>
      <c r="J44" s="53"/>
      <c r="K44" s="53"/>
      <c r="L44" s="53">
        <v>700</v>
      </c>
      <c r="M44" s="20"/>
      <c r="N44" s="20"/>
      <c r="O44" s="20"/>
      <c r="P44" s="20"/>
      <c r="Q44" s="20"/>
      <c r="R44" s="20"/>
      <c r="S44" s="13">
        <f t="shared" si="0"/>
        <v>700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91.92454728370221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U21" sqref="U21"/>
    </sheetView>
  </sheetViews>
  <sheetFormatPr defaultColWidth="17.57421875" defaultRowHeight="15"/>
  <cols>
    <col min="1" max="1" width="5.421875" style="0" bestFit="1" customWidth="1"/>
    <col min="2" max="2" width="17.421875" style="0" bestFit="1" customWidth="1"/>
    <col min="3" max="3" width="34.57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421875" style="0" bestFit="1" customWidth="1"/>
    <col min="9" max="9" width="6.421875" style="0" bestFit="1" customWidth="1"/>
    <col min="10" max="10" width="5.8515625" style="0" bestFit="1" customWidth="1"/>
    <col min="11" max="11" width="7.421875" style="0" bestFit="1" customWidth="1"/>
    <col min="12" max="12" width="3.00390625" style="0" bestFit="1" customWidth="1"/>
    <col min="13" max="13" width="5.140625" style="0" bestFit="1" customWidth="1"/>
    <col min="14" max="14" width="5.421875" style="0" bestFit="1" customWidth="1"/>
    <col min="15" max="15" width="2.57421875" style="0" bestFit="1" customWidth="1"/>
    <col min="16" max="16" width="2.7109375" style="0" bestFit="1" customWidth="1"/>
    <col min="17" max="17" width="5.7109375" style="0" bestFit="1" customWidth="1"/>
    <col min="18" max="18" width="5.421875" style="0" bestFit="1" customWidth="1"/>
    <col min="19" max="19" width="4.140625" style="0" bestFit="1" customWidth="1"/>
    <col min="20" max="20" width="6.140625" style="0" bestFit="1" customWidth="1"/>
  </cols>
  <sheetData>
    <row r="1" spans="1:20" ht="22.5">
      <c r="A1" s="120" t="s">
        <v>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850</v>
      </c>
      <c r="E3" s="12"/>
      <c r="F3" s="12">
        <v>650</v>
      </c>
      <c r="G3" s="12"/>
      <c r="H3" s="12"/>
      <c r="I3" s="12">
        <v>500</v>
      </c>
      <c r="J3" s="12"/>
      <c r="K3" s="12"/>
      <c r="L3" s="12">
        <v>150</v>
      </c>
      <c r="M3" s="12"/>
      <c r="N3" s="12">
        <v>1800</v>
      </c>
      <c r="O3" s="12">
        <v>500</v>
      </c>
      <c r="P3" s="12">
        <v>800</v>
      </c>
      <c r="Q3" s="12"/>
      <c r="R3" s="12"/>
      <c r="S3" s="13">
        <f aca="true" t="shared" si="0" ref="S3:S44">SUM(D3:R3)</f>
        <v>5250</v>
      </c>
      <c r="T3" s="13"/>
    </row>
    <row r="4" spans="1:20" ht="17.25">
      <c r="A4" s="51"/>
      <c r="B4" s="19"/>
      <c r="C4" s="51" t="s">
        <v>82</v>
      </c>
      <c r="D4" s="12">
        <v>5</v>
      </c>
      <c r="E4" s="12"/>
      <c r="F4" s="12">
        <v>0</v>
      </c>
      <c r="G4" s="12"/>
      <c r="H4" s="12"/>
      <c r="I4" s="12">
        <v>0</v>
      </c>
      <c r="J4" s="12"/>
      <c r="K4" s="12"/>
      <c r="L4" s="12">
        <v>0</v>
      </c>
      <c r="M4" s="12"/>
      <c r="N4" s="12">
        <v>0</v>
      </c>
      <c r="O4" s="20"/>
      <c r="P4" s="12">
        <v>0</v>
      </c>
      <c r="Q4" s="12"/>
      <c r="R4" s="12"/>
      <c r="S4" s="13">
        <f t="shared" si="0"/>
        <v>5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>
      <c r="A6" s="107" t="s">
        <v>45</v>
      </c>
      <c r="B6" s="108"/>
      <c r="C6" s="2" t="s">
        <v>40</v>
      </c>
      <c r="D6" s="12">
        <v>500</v>
      </c>
      <c r="E6" s="12"/>
      <c r="F6" s="12">
        <v>500</v>
      </c>
      <c r="G6" s="12"/>
      <c r="H6" s="12"/>
      <c r="I6" s="12">
        <v>400</v>
      </c>
      <c r="J6" s="12"/>
      <c r="K6" s="12"/>
      <c r="L6" s="12">
        <v>150</v>
      </c>
      <c r="M6" s="12"/>
      <c r="N6" s="12">
        <v>1750</v>
      </c>
      <c r="O6" s="20">
        <v>500</v>
      </c>
      <c r="P6" s="12">
        <v>800</v>
      </c>
      <c r="Q6" s="12"/>
      <c r="R6" s="12"/>
      <c r="S6" s="13">
        <f t="shared" si="0"/>
        <v>4600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350</v>
      </c>
      <c r="E7" s="12"/>
      <c r="F7" s="12">
        <v>150</v>
      </c>
      <c r="G7" s="12"/>
      <c r="H7" s="12"/>
      <c r="I7" s="12">
        <v>100</v>
      </c>
      <c r="J7" s="12"/>
      <c r="K7" s="12"/>
      <c r="L7" s="12"/>
      <c r="M7" s="12"/>
      <c r="N7" s="12">
        <v>50</v>
      </c>
      <c r="O7" s="20"/>
      <c r="P7" s="12"/>
      <c r="Q7" s="12"/>
      <c r="R7" s="12"/>
      <c r="S7" s="13">
        <f t="shared" si="0"/>
        <v>650</v>
      </c>
      <c r="T7" s="13"/>
    </row>
    <row r="8" spans="1:20" ht="17.25">
      <c r="A8" s="111"/>
      <c r="B8" s="112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17.25">
      <c r="A9" s="123" t="s">
        <v>46</v>
      </c>
      <c r="B9" s="124"/>
      <c r="C9" s="14" t="s">
        <v>18</v>
      </c>
      <c r="D9" s="12">
        <v>750</v>
      </c>
      <c r="E9" s="12"/>
      <c r="F9" s="12">
        <v>500</v>
      </c>
      <c r="G9" s="12"/>
      <c r="H9" s="12"/>
      <c r="I9" s="12">
        <v>400</v>
      </c>
      <c r="J9" s="12"/>
      <c r="K9" s="12"/>
      <c r="L9" s="12">
        <v>100</v>
      </c>
      <c r="M9" s="12"/>
      <c r="N9" s="12">
        <v>900</v>
      </c>
      <c r="O9" s="20"/>
      <c r="P9" s="12">
        <v>700</v>
      </c>
      <c r="Q9" s="12"/>
      <c r="R9" s="12"/>
      <c r="S9" s="13">
        <f t="shared" si="0"/>
        <v>3350</v>
      </c>
      <c r="T9" s="34">
        <f>(S9+S10+S11+S12+S13)/(2*S3)*100</f>
        <v>76.38095238095238</v>
      </c>
    </row>
    <row r="10" spans="1:20" ht="17.25">
      <c r="A10" s="125"/>
      <c r="B10" s="126"/>
      <c r="C10" s="14" t="s">
        <v>61</v>
      </c>
      <c r="D10" s="12">
        <v>100</v>
      </c>
      <c r="E10" s="12"/>
      <c r="F10" s="12">
        <v>150</v>
      </c>
      <c r="G10" s="12"/>
      <c r="H10" s="12"/>
      <c r="I10" s="12">
        <v>100</v>
      </c>
      <c r="J10" s="12"/>
      <c r="K10" s="12"/>
      <c r="L10" s="12">
        <v>50</v>
      </c>
      <c r="M10" s="12"/>
      <c r="N10" s="12">
        <v>800</v>
      </c>
      <c r="O10" s="12">
        <v>500</v>
      </c>
      <c r="P10" s="12">
        <v>100</v>
      </c>
      <c r="Q10" s="12"/>
      <c r="R10" s="12"/>
      <c r="S10" s="13">
        <f t="shared" si="0"/>
        <v>1800</v>
      </c>
      <c r="T10" s="13"/>
    </row>
    <row r="11" spans="1:20" ht="17.25">
      <c r="A11" s="113" t="s">
        <v>47</v>
      </c>
      <c r="B11" s="113"/>
      <c r="C11" s="3" t="s">
        <v>43</v>
      </c>
      <c r="D11" s="12">
        <v>600</v>
      </c>
      <c r="E11" s="12"/>
      <c r="F11" s="12">
        <v>400</v>
      </c>
      <c r="G11" s="12"/>
      <c r="H11" s="12"/>
      <c r="I11" s="12">
        <v>150</v>
      </c>
      <c r="J11" s="12"/>
      <c r="K11" s="12"/>
      <c r="L11" s="12">
        <v>120</v>
      </c>
      <c r="M11" s="12"/>
      <c r="N11" s="12">
        <v>300</v>
      </c>
      <c r="O11" s="20"/>
      <c r="P11" s="12">
        <v>800</v>
      </c>
      <c r="Q11" s="12"/>
      <c r="R11" s="12"/>
      <c r="S11" s="13">
        <f t="shared" si="0"/>
        <v>2370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>
        <v>500</v>
      </c>
      <c r="P13" s="20"/>
      <c r="Q13" s="21"/>
      <c r="R13" s="22"/>
      <c r="S13" s="13">
        <f t="shared" si="0"/>
        <v>500</v>
      </c>
      <c r="T13" s="13"/>
    </row>
    <row r="14" spans="1:20" ht="17.25">
      <c r="A14" s="107" t="s">
        <v>19</v>
      </c>
      <c r="B14" s="108"/>
      <c r="C14" s="5" t="s">
        <v>20</v>
      </c>
      <c r="D14" s="12">
        <v>5</v>
      </c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5</v>
      </c>
      <c r="T14" s="34">
        <f>(S14+S15+S16+S17+S18+S19+S20+S21)/S3*100</f>
        <v>36.666666666666664</v>
      </c>
    </row>
    <row r="15" spans="1:20" ht="17.25">
      <c r="A15" s="109"/>
      <c r="B15" s="110"/>
      <c r="C15" s="5" t="s">
        <v>60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/>
      <c r="E16" s="12"/>
      <c r="F16" s="12">
        <v>50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50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430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430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20</v>
      </c>
      <c r="M19" s="20"/>
      <c r="N19" s="20"/>
      <c r="O19" s="20"/>
      <c r="P19" s="12"/>
      <c r="Q19" s="12"/>
      <c r="R19" s="12"/>
      <c r="S19" s="13">
        <f t="shared" si="0"/>
        <v>20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1000</v>
      </c>
      <c r="O20" s="21"/>
      <c r="P20" s="32"/>
      <c r="Q20" s="32"/>
      <c r="R20" s="22"/>
      <c r="S20" s="13">
        <f t="shared" si="0"/>
        <v>1000</v>
      </c>
      <c r="T20" s="13"/>
    </row>
    <row r="21" spans="1:20" ht="17.25">
      <c r="A21" s="111"/>
      <c r="B21" s="112"/>
      <c r="C21" s="5" t="s">
        <v>21</v>
      </c>
      <c r="D21" s="12">
        <v>300</v>
      </c>
      <c r="E21" s="12"/>
      <c r="F21" s="12">
        <v>120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420</v>
      </c>
      <c r="T21" s="13"/>
    </row>
    <row r="22" spans="1:20" ht="17.25">
      <c r="A22" s="116" t="s">
        <v>22</v>
      </c>
      <c r="B22" s="117" t="s">
        <v>23</v>
      </c>
      <c r="C22" s="6" t="s">
        <v>24</v>
      </c>
      <c r="D22" s="12">
        <v>400</v>
      </c>
      <c r="E22" s="12"/>
      <c r="F22" s="12">
        <v>270</v>
      </c>
      <c r="G22" s="12"/>
      <c r="H22" s="12"/>
      <c r="I22" s="12">
        <v>400</v>
      </c>
      <c r="J22" s="12"/>
      <c r="K22" s="12"/>
      <c r="L22" s="12">
        <v>20</v>
      </c>
      <c r="M22" s="12"/>
      <c r="N22" s="12">
        <v>200</v>
      </c>
      <c r="O22" s="12"/>
      <c r="P22" s="12">
        <v>800</v>
      </c>
      <c r="Q22" s="12"/>
      <c r="R22" s="12"/>
      <c r="S22" s="13">
        <f t="shared" si="0"/>
        <v>2090</v>
      </c>
      <c r="T22" s="34">
        <f>(S22+S23+S24+S25+S26+S27+S28+S29+S30+S31+S32+S33+S34+S35+S36)/(3*S3)*100</f>
        <v>74.98412698412699</v>
      </c>
    </row>
    <row r="23" spans="1:20" ht="17.25">
      <c r="A23" s="116"/>
      <c r="B23" s="118"/>
      <c r="C23" s="7" t="s">
        <v>25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12">
        <v>200</v>
      </c>
      <c r="E24" s="12"/>
      <c r="F24" s="12">
        <v>100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300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>
      <c r="A28" s="116"/>
      <c r="B28" s="117" t="s">
        <v>27</v>
      </c>
      <c r="C28" s="6" t="s">
        <v>24</v>
      </c>
      <c r="D28" s="12">
        <v>850</v>
      </c>
      <c r="E28" s="12"/>
      <c r="F28" s="12">
        <v>400</v>
      </c>
      <c r="G28" s="12"/>
      <c r="H28" s="12"/>
      <c r="I28" s="12">
        <v>370</v>
      </c>
      <c r="J28" s="12"/>
      <c r="K28" s="12"/>
      <c r="L28" s="12"/>
      <c r="M28" s="12"/>
      <c r="N28" s="12">
        <v>1450</v>
      </c>
      <c r="O28" s="12">
        <v>300</v>
      </c>
      <c r="P28" s="12">
        <v>800</v>
      </c>
      <c r="Q28" s="12"/>
      <c r="R28" s="12"/>
      <c r="S28" s="13">
        <f t="shared" si="0"/>
        <v>4170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650</v>
      </c>
      <c r="E34" s="12"/>
      <c r="F34" s="12">
        <v>450</v>
      </c>
      <c r="G34" s="12"/>
      <c r="H34" s="12"/>
      <c r="I34" s="12">
        <v>450</v>
      </c>
      <c r="J34" s="12"/>
      <c r="K34" s="12"/>
      <c r="L34" s="12">
        <v>150</v>
      </c>
      <c r="M34" s="12"/>
      <c r="N34" s="12">
        <v>1600</v>
      </c>
      <c r="O34" s="12">
        <v>300</v>
      </c>
      <c r="P34" s="12">
        <v>750</v>
      </c>
      <c r="Q34" s="12"/>
      <c r="R34" s="12"/>
      <c r="S34" s="13">
        <f t="shared" si="0"/>
        <v>4350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100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100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800</v>
      </c>
      <c r="O36" s="20"/>
      <c r="P36" s="20"/>
      <c r="Q36" s="20"/>
      <c r="R36" s="20"/>
      <c r="S36" s="13">
        <f t="shared" si="0"/>
        <v>800</v>
      </c>
      <c r="T36" s="13"/>
    </row>
    <row r="37" spans="1:20" ht="17.25">
      <c r="A37" s="107" t="s">
        <v>29</v>
      </c>
      <c r="B37" s="108"/>
      <c r="C37" s="5" t="s">
        <v>30</v>
      </c>
      <c r="D37" s="12">
        <v>650</v>
      </c>
      <c r="E37" s="12"/>
      <c r="F37" s="12">
        <v>500</v>
      </c>
      <c r="G37" s="12"/>
      <c r="H37" s="12"/>
      <c r="I37" s="20"/>
      <c r="J37" s="12"/>
      <c r="K37" s="12"/>
      <c r="L37" s="20"/>
      <c r="M37" s="12"/>
      <c r="N37" s="12"/>
      <c r="O37" s="12">
        <v>400</v>
      </c>
      <c r="P37" s="20"/>
      <c r="Q37" s="12"/>
      <c r="R37" s="12"/>
      <c r="S37" s="13">
        <f t="shared" si="0"/>
        <v>1550</v>
      </c>
      <c r="T37" s="34">
        <f>(S37+S38+S39+S40+S41)/(S3)*100</f>
        <v>58.666666666666664</v>
      </c>
    </row>
    <row r="38" spans="1:20" ht="17.25">
      <c r="A38" s="109"/>
      <c r="B38" s="110"/>
      <c r="C38" s="5" t="s">
        <v>31</v>
      </c>
      <c r="D38" s="12">
        <v>100</v>
      </c>
      <c r="E38" s="12"/>
      <c r="F38" s="12">
        <v>100</v>
      </c>
      <c r="G38" s="12"/>
      <c r="H38" s="20"/>
      <c r="I38" s="20"/>
      <c r="J38" s="20"/>
      <c r="K38" s="20"/>
      <c r="L38" s="20"/>
      <c r="M38" s="20"/>
      <c r="N38" s="20"/>
      <c r="O38" s="12">
        <v>30</v>
      </c>
      <c r="P38" s="20"/>
      <c r="Q38" s="20"/>
      <c r="R38" s="20"/>
      <c r="S38" s="13">
        <f t="shared" si="0"/>
        <v>230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650</v>
      </c>
      <c r="O39" s="20"/>
      <c r="P39" s="12">
        <v>50</v>
      </c>
      <c r="Q39" s="20"/>
      <c r="R39" s="20"/>
      <c r="S39" s="13">
        <f t="shared" si="0"/>
        <v>700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450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450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150</v>
      </c>
      <c r="M41" s="20"/>
      <c r="N41" s="20"/>
      <c r="O41" s="20"/>
      <c r="P41" s="20"/>
      <c r="Q41" s="20"/>
      <c r="R41" s="20"/>
      <c r="S41" s="13">
        <f t="shared" si="0"/>
        <v>150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150</v>
      </c>
      <c r="M43" s="20"/>
      <c r="N43" s="20"/>
      <c r="O43" s="20"/>
      <c r="P43" s="20"/>
      <c r="Q43" s="20"/>
      <c r="R43" s="20"/>
      <c r="S43" s="13">
        <f t="shared" si="0"/>
        <v>150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</v>
      </c>
      <c r="M44" s="20"/>
      <c r="N44" s="20"/>
      <c r="O44" s="20"/>
      <c r="P44" s="20"/>
      <c r="Q44" s="20"/>
      <c r="R44" s="20"/>
      <c r="S44" s="13">
        <f t="shared" si="0"/>
        <v>50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71.63095238095238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45"/>
  <sheetViews>
    <sheetView rightToLeft="1" workbookViewId="0" topLeftCell="A1">
      <selection activeCell="N36" sqref="N36"/>
    </sheetView>
  </sheetViews>
  <sheetFormatPr defaultColWidth="9.140625" defaultRowHeight="15"/>
  <cols>
    <col min="1" max="1" width="5.421875" style="0" bestFit="1" customWidth="1"/>
    <col min="2" max="2" width="4.7109375" style="0" customWidth="1"/>
    <col min="3" max="3" width="34.57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421875" style="0" bestFit="1" customWidth="1"/>
    <col min="9" max="9" width="6.421875" style="0" bestFit="1" customWidth="1"/>
    <col min="10" max="10" width="5.8515625" style="0" bestFit="1" customWidth="1"/>
    <col min="11" max="11" width="7.421875" style="0" bestFit="1" customWidth="1"/>
    <col min="12" max="12" width="3.57421875" style="0" bestFit="1" customWidth="1"/>
    <col min="13" max="13" width="5.140625" style="0" bestFit="1" customWidth="1"/>
    <col min="14" max="14" width="5.421875" style="0" bestFit="1" customWidth="1"/>
    <col min="15" max="15" width="2.57421875" style="0" bestFit="1" customWidth="1"/>
    <col min="16" max="16" width="3.00390625" style="0" bestFit="1" customWidth="1"/>
    <col min="17" max="17" width="5.7109375" style="0" bestFit="1" customWidth="1"/>
    <col min="18" max="18" width="5.421875" style="0" bestFit="1" customWidth="1"/>
    <col min="19" max="19" width="4.7109375" style="0" bestFit="1" customWidth="1"/>
    <col min="20" max="20" width="6.140625" style="0" bestFit="1" customWidth="1"/>
    <col min="21" max="41" width="7.00390625" style="62" customWidth="1"/>
    <col min="42" max="43" width="9.00390625" style="62" customWidth="1"/>
  </cols>
  <sheetData>
    <row r="1" spans="1:41" ht="22.5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7.25">
      <c r="A3" s="122" t="s">
        <v>64</v>
      </c>
      <c r="B3" s="122"/>
      <c r="C3" s="122"/>
      <c r="D3" s="44">
        <v>2714</v>
      </c>
      <c r="E3" s="44">
        <v>9520</v>
      </c>
      <c r="F3" s="44">
        <v>1030</v>
      </c>
      <c r="G3" s="44">
        <v>423</v>
      </c>
      <c r="H3" s="44"/>
      <c r="I3" s="44">
        <v>30</v>
      </c>
      <c r="J3" s="44"/>
      <c r="K3" s="44">
        <v>75</v>
      </c>
      <c r="L3" s="44">
        <v>2676</v>
      </c>
      <c r="M3" s="44">
        <v>450</v>
      </c>
      <c r="N3" s="44">
        <v>3000</v>
      </c>
      <c r="O3" s="44">
        <v>0</v>
      </c>
      <c r="P3" s="44">
        <v>574</v>
      </c>
      <c r="Q3" s="44">
        <v>1043</v>
      </c>
      <c r="R3" s="44">
        <v>2064</v>
      </c>
      <c r="S3" s="64">
        <f>SUM(D3:R3)</f>
        <v>23599</v>
      </c>
      <c r="T3" s="13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ht="17.25">
      <c r="A4" s="51"/>
      <c r="B4" s="51"/>
      <c r="C4" s="51" t="s">
        <v>38</v>
      </c>
      <c r="D4" s="12">
        <v>570</v>
      </c>
      <c r="E4" s="12">
        <v>95</v>
      </c>
      <c r="F4" s="12">
        <v>145</v>
      </c>
      <c r="G4" s="12"/>
      <c r="H4" s="12"/>
      <c r="I4" s="12"/>
      <c r="J4" s="12"/>
      <c r="K4" s="12"/>
      <c r="L4" s="12">
        <v>180</v>
      </c>
      <c r="M4" s="12"/>
      <c r="N4" s="12"/>
      <c r="O4" s="12"/>
      <c r="P4" s="12"/>
      <c r="Q4" s="12"/>
      <c r="R4" s="12"/>
      <c r="S4" s="64">
        <f aca="true" t="shared" si="0" ref="S4:S44">SUM(D4:R4)</f>
        <v>990</v>
      </c>
      <c r="T4" s="13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ht="17.25">
      <c r="A5" s="51"/>
      <c r="B5" s="51"/>
      <c r="C5" s="51" t="s">
        <v>39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64">
        <f t="shared" si="0"/>
        <v>0</v>
      </c>
      <c r="T5" s="13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58" ht="17.25" customHeight="1">
      <c r="A6" s="116" t="s">
        <v>45</v>
      </c>
      <c r="B6" s="116"/>
      <c r="C6" s="2" t="s">
        <v>40</v>
      </c>
      <c r="D6" s="44">
        <v>1444</v>
      </c>
      <c r="E6" s="44">
        <v>7635</v>
      </c>
      <c r="F6" s="44">
        <v>430</v>
      </c>
      <c r="G6" s="44">
        <v>303</v>
      </c>
      <c r="H6" s="44"/>
      <c r="I6" s="44">
        <v>30</v>
      </c>
      <c r="J6" s="44"/>
      <c r="K6" s="44">
        <v>20</v>
      </c>
      <c r="L6" s="44">
        <v>2676</v>
      </c>
      <c r="M6" s="44">
        <v>450</v>
      </c>
      <c r="N6" s="44">
        <v>2000</v>
      </c>
      <c r="O6" s="44">
        <v>0</v>
      </c>
      <c r="P6" s="44">
        <v>574</v>
      </c>
      <c r="Q6" s="44">
        <v>1043</v>
      </c>
      <c r="R6" s="44">
        <v>1900</v>
      </c>
      <c r="S6" s="64">
        <f t="shared" si="0"/>
        <v>18505</v>
      </c>
      <c r="T6" s="34">
        <f>(S6+S7+S8)/S3*100</f>
        <v>97.72447985084113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3"/>
      <c r="AQ6" s="63"/>
      <c r="AR6" s="67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41" ht="17.25">
      <c r="A7" s="116"/>
      <c r="B7" s="116"/>
      <c r="C7" s="2" t="s">
        <v>41</v>
      </c>
      <c r="D7" s="44">
        <v>930</v>
      </c>
      <c r="E7" s="44">
        <v>1790</v>
      </c>
      <c r="F7" s="44">
        <v>500</v>
      </c>
      <c r="G7" s="44">
        <v>120</v>
      </c>
      <c r="H7" s="44"/>
      <c r="I7" s="44"/>
      <c r="J7" s="44"/>
      <c r="K7" s="44">
        <v>55</v>
      </c>
      <c r="L7" s="44"/>
      <c r="M7" s="44"/>
      <c r="N7" s="44">
        <v>1000</v>
      </c>
      <c r="O7" s="44">
        <v>0</v>
      </c>
      <c r="P7" s="44"/>
      <c r="Q7" s="44"/>
      <c r="R7" s="44">
        <v>162</v>
      </c>
      <c r="S7" s="64">
        <f t="shared" si="0"/>
        <v>4557</v>
      </c>
      <c r="T7" s="13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7.25">
      <c r="A8" s="116"/>
      <c r="B8" s="116"/>
      <c r="C8" s="2" t="s">
        <v>42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4">
        <f t="shared" si="0"/>
        <v>0</v>
      </c>
      <c r="T8" s="1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1" ht="20.25" customHeight="1">
      <c r="A9" s="113" t="s">
        <v>46</v>
      </c>
      <c r="B9" s="113"/>
      <c r="C9" s="14" t="s">
        <v>18</v>
      </c>
      <c r="D9" s="44">
        <v>1800</v>
      </c>
      <c r="E9" s="44">
        <v>5100</v>
      </c>
      <c r="F9" s="44">
        <v>342</v>
      </c>
      <c r="G9" s="44">
        <v>50</v>
      </c>
      <c r="H9" s="44"/>
      <c r="I9" s="44">
        <v>30</v>
      </c>
      <c r="J9" s="44"/>
      <c r="K9" s="44">
        <v>20</v>
      </c>
      <c r="L9" s="68">
        <v>1338</v>
      </c>
      <c r="M9" s="68">
        <v>200</v>
      </c>
      <c r="N9" s="68">
        <v>2100</v>
      </c>
      <c r="O9" s="68"/>
      <c r="P9" s="68">
        <v>274</v>
      </c>
      <c r="Q9" s="68">
        <v>672</v>
      </c>
      <c r="R9" s="68">
        <v>1900</v>
      </c>
      <c r="S9" s="64">
        <f t="shared" si="0"/>
        <v>13826</v>
      </c>
      <c r="T9" s="34">
        <f>(S9+S10+S11+S12+S13)/(2*S3)*100</f>
        <v>60.21441586507903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41" ht="21" customHeight="1">
      <c r="A10" s="113"/>
      <c r="B10" s="113"/>
      <c r="C10" s="14" t="s">
        <v>61</v>
      </c>
      <c r="D10" s="44">
        <v>380</v>
      </c>
      <c r="E10" s="44">
        <v>120</v>
      </c>
      <c r="F10" s="44">
        <v>300</v>
      </c>
      <c r="G10" s="44"/>
      <c r="H10" s="44"/>
      <c r="I10" s="44"/>
      <c r="J10" s="44"/>
      <c r="K10" s="44">
        <v>0</v>
      </c>
      <c r="L10" s="68">
        <v>1338</v>
      </c>
      <c r="M10" s="68">
        <v>250</v>
      </c>
      <c r="N10" s="68">
        <v>900</v>
      </c>
      <c r="O10" s="68"/>
      <c r="P10" s="68">
        <v>300</v>
      </c>
      <c r="Q10" s="68">
        <v>371</v>
      </c>
      <c r="R10" s="68">
        <v>164</v>
      </c>
      <c r="S10" s="64">
        <f t="shared" si="0"/>
        <v>4123</v>
      </c>
      <c r="T10" s="13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17.25" customHeight="1">
      <c r="A11" s="113" t="s">
        <v>47</v>
      </c>
      <c r="B11" s="113"/>
      <c r="C11" s="3" t="s">
        <v>43</v>
      </c>
      <c r="D11" s="44">
        <v>2000</v>
      </c>
      <c r="E11" s="44"/>
      <c r="F11" s="44">
        <v>1000</v>
      </c>
      <c r="G11" s="44"/>
      <c r="H11" s="44"/>
      <c r="I11" s="44">
        <v>20</v>
      </c>
      <c r="J11" s="44"/>
      <c r="K11" s="44">
        <v>75</v>
      </c>
      <c r="L11" s="44">
        <v>2676</v>
      </c>
      <c r="M11" s="44">
        <v>300</v>
      </c>
      <c r="N11" s="44">
        <v>2500</v>
      </c>
      <c r="O11" s="44"/>
      <c r="P11" s="44">
        <v>500</v>
      </c>
      <c r="Q11" s="44">
        <v>900</v>
      </c>
      <c r="R11" s="44">
        <v>500</v>
      </c>
      <c r="S11" s="64">
        <f t="shared" si="0"/>
        <v>10471</v>
      </c>
      <c r="T11" s="1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64">
        <f t="shared" si="0"/>
        <v>0</v>
      </c>
      <c r="T12" s="1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ht="17.25">
      <c r="A13" s="113"/>
      <c r="B13" s="113"/>
      <c r="C13" s="4" t="s">
        <v>59</v>
      </c>
      <c r="D13" s="45"/>
      <c r="E13" s="45"/>
      <c r="F13" s="45"/>
      <c r="G13" s="45"/>
      <c r="H13" s="12"/>
      <c r="I13" s="12"/>
      <c r="J13" s="12"/>
      <c r="K13" s="12"/>
      <c r="L13" s="20"/>
      <c r="M13" s="12"/>
      <c r="N13" s="12"/>
      <c r="O13" s="12"/>
      <c r="P13" s="20"/>
      <c r="Q13" s="45"/>
      <c r="R13" s="45"/>
      <c r="S13" s="64">
        <f t="shared" si="0"/>
        <v>0</v>
      </c>
      <c r="T13" s="13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17.25" customHeight="1">
      <c r="A14" s="116" t="s">
        <v>19</v>
      </c>
      <c r="B14" s="116"/>
      <c r="C14" s="5" t="s">
        <v>20</v>
      </c>
      <c r="D14" s="44">
        <v>310</v>
      </c>
      <c r="E14" s="44"/>
      <c r="F14" s="44">
        <v>45</v>
      </c>
      <c r="G14" s="44">
        <v>0</v>
      </c>
      <c r="H14" s="44"/>
      <c r="I14" s="44"/>
      <c r="J14" s="44"/>
      <c r="K14" s="44">
        <v>0</v>
      </c>
      <c r="L14" s="44">
        <v>180</v>
      </c>
      <c r="M14" s="44"/>
      <c r="N14" s="44"/>
      <c r="O14" s="44"/>
      <c r="P14" s="44">
        <v>0</v>
      </c>
      <c r="Q14" s="44">
        <v>0</v>
      </c>
      <c r="R14" s="44">
        <v>0</v>
      </c>
      <c r="S14" s="64">
        <f t="shared" si="0"/>
        <v>535</v>
      </c>
      <c r="T14" s="34">
        <f>(S14+S15+S16+S17+S18+S19+S20+S21)/S3*100</f>
        <v>74.6571888639349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</row>
    <row r="15" spans="1:41" ht="17.25">
      <c r="A15" s="116"/>
      <c r="B15" s="116"/>
      <c r="C15" s="5" t="s">
        <v>60</v>
      </c>
      <c r="D15" s="68">
        <v>260</v>
      </c>
      <c r="E15" s="68">
        <v>95</v>
      </c>
      <c r="F15" s="68">
        <v>100</v>
      </c>
      <c r="G15" s="68">
        <v>0</v>
      </c>
      <c r="H15" s="68"/>
      <c r="I15" s="68"/>
      <c r="J15" s="68"/>
      <c r="K15" s="68">
        <v>0</v>
      </c>
      <c r="L15" s="68">
        <v>0</v>
      </c>
      <c r="M15" s="68"/>
      <c r="N15" s="68"/>
      <c r="O15" s="68"/>
      <c r="P15" s="68">
        <v>0</v>
      </c>
      <c r="Q15" s="68"/>
      <c r="R15" s="68"/>
      <c r="S15" s="64">
        <f t="shared" si="0"/>
        <v>455</v>
      </c>
      <c r="T15" s="3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</row>
    <row r="16" spans="1:41" ht="17.25">
      <c r="A16" s="116"/>
      <c r="B16" s="116"/>
      <c r="C16" s="5" t="s">
        <v>48</v>
      </c>
      <c r="D16" s="44">
        <v>874</v>
      </c>
      <c r="E16" s="44">
        <v>3628</v>
      </c>
      <c r="F16" s="44">
        <v>225</v>
      </c>
      <c r="G16" s="44">
        <v>40</v>
      </c>
      <c r="H16" s="44"/>
      <c r="I16" s="44"/>
      <c r="J16" s="44"/>
      <c r="K16" s="44">
        <v>55</v>
      </c>
      <c r="L16" s="44">
        <v>100</v>
      </c>
      <c r="M16" s="44"/>
      <c r="N16" s="44"/>
      <c r="O16" s="44"/>
      <c r="P16" s="44"/>
      <c r="Q16" s="44">
        <v>672</v>
      </c>
      <c r="R16" s="44">
        <v>20</v>
      </c>
      <c r="S16" s="64">
        <f t="shared" si="0"/>
        <v>5614</v>
      </c>
      <c r="T16" s="13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7.25">
      <c r="A17" s="116"/>
      <c r="B17" s="116"/>
      <c r="C17" s="5" t="s">
        <v>49</v>
      </c>
      <c r="D17" s="20">
        <v>0</v>
      </c>
      <c r="E17" s="20">
        <v>0</v>
      </c>
      <c r="F17" s="20"/>
      <c r="G17" s="20"/>
      <c r="H17" s="12"/>
      <c r="I17" s="12">
        <v>30</v>
      </c>
      <c r="J17" s="12"/>
      <c r="K17" s="12"/>
      <c r="L17" s="20"/>
      <c r="M17" s="12">
        <v>448</v>
      </c>
      <c r="N17" s="20"/>
      <c r="O17" s="20"/>
      <c r="P17" s="20"/>
      <c r="Q17" s="12"/>
      <c r="R17" s="12"/>
      <c r="S17" s="64">
        <f t="shared" si="0"/>
        <v>478</v>
      </c>
      <c r="T17" s="13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7.25">
      <c r="A18" s="116"/>
      <c r="B18" s="116"/>
      <c r="C18" s="5" t="s">
        <v>62</v>
      </c>
      <c r="D18" s="44"/>
      <c r="E18" s="44"/>
      <c r="F18" s="44"/>
      <c r="G18" s="44"/>
      <c r="H18" s="44"/>
      <c r="I18" s="44"/>
      <c r="J18" s="44"/>
      <c r="K18" s="44"/>
      <c r="L18" s="44"/>
      <c r="M18" s="44">
        <v>1.35</v>
      </c>
      <c r="N18" s="44"/>
      <c r="O18" s="44"/>
      <c r="P18" s="44">
        <v>0</v>
      </c>
      <c r="Q18" s="44"/>
      <c r="R18" s="44"/>
      <c r="S18" s="64">
        <f t="shared" si="0"/>
        <v>1.35</v>
      </c>
      <c r="T18" s="13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17.25">
      <c r="A19" s="116"/>
      <c r="B19" s="116"/>
      <c r="C19" s="5" t="s">
        <v>50</v>
      </c>
      <c r="D19" s="45">
        <v>0</v>
      </c>
      <c r="E19" s="45">
        <v>0</v>
      </c>
      <c r="F19" s="45"/>
      <c r="G19" s="45"/>
      <c r="H19" s="45"/>
      <c r="I19" s="45"/>
      <c r="J19" s="45"/>
      <c r="K19" s="12"/>
      <c r="L19" s="12"/>
      <c r="M19" s="20"/>
      <c r="N19" s="20"/>
      <c r="O19" s="20"/>
      <c r="P19" s="12"/>
      <c r="Q19" s="12"/>
      <c r="R19" s="12"/>
      <c r="S19" s="64">
        <f t="shared" si="0"/>
        <v>0</v>
      </c>
      <c r="T19" s="13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7.25">
      <c r="A20" s="116"/>
      <c r="B20" s="116"/>
      <c r="C20" s="5" t="s">
        <v>51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>
        <v>3000</v>
      </c>
      <c r="O20" s="44"/>
      <c r="P20" s="44"/>
      <c r="Q20" s="44"/>
      <c r="R20" s="44"/>
      <c r="S20" s="64">
        <f t="shared" si="0"/>
        <v>3000</v>
      </c>
      <c r="T20" s="13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ht="17.25">
      <c r="A21" s="116"/>
      <c r="B21" s="116"/>
      <c r="C21" s="5" t="s">
        <v>21</v>
      </c>
      <c r="D21" s="68">
        <v>980</v>
      </c>
      <c r="E21" s="68">
        <v>1985</v>
      </c>
      <c r="F21" s="68">
        <v>500</v>
      </c>
      <c r="G21" s="68">
        <v>260</v>
      </c>
      <c r="H21" s="68"/>
      <c r="I21" s="68"/>
      <c r="J21" s="68"/>
      <c r="K21" s="68">
        <v>20</v>
      </c>
      <c r="L21" s="68">
        <v>1860</v>
      </c>
      <c r="M21" s="68"/>
      <c r="N21" s="68"/>
      <c r="O21" s="68"/>
      <c r="P21" s="68"/>
      <c r="Q21" s="68">
        <v>200</v>
      </c>
      <c r="R21" s="68">
        <v>1730</v>
      </c>
      <c r="S21" s="64">
        <f t="shared" si="0"/>
        <v>7535</v>
      </c>
      <c r="T21" s="13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17.25">
      <c r="A22" s="116" t="s">
        <v>22</v>
      </c>
      <c r="B22" s="116" t="s">
        <v>23</v>
      </c>
      <c r="C22" s="6" t="s">
        <v>24</v>
      </c>
      <c r="D22" s="44">
        <v>214</v>
      </c>
      <c r="E22" s="44"/>
      <c r="F22" s="44">
        <v>350</v>
      </c>
      <c r="G22" s="44"/>
      <c r="H22" s="44"/>
      <c r="I22" s="44"/>
      <c r="J22" s="44"/>
      <c r="K22" s="44"/>
      <c r="L22" s="44">
        <v>726</v>
      </c>
      <c r="M22" s="44"/>
      <c r="N22" s="44"/>
      <c r="O22" s="44"/>
      <c r="P22" s="44">
        <v>0</v>
      </c>
      <c r="Q22" s="44">
        <v>700</v>
      </c>
      <c r="R22" s="44">
        <v>1620</v>
      </c>
      <c r="S22" s="64">
        <f t="shared" si="0"/>
        <v>3610</v>
      </c>
      <c r="T22" s="34">
        <f>(S22+S23+S24+S25+S26+S27+S28+S29+S30+S31+S32+S33+S34+S35+S36)/(3*S3)*100</f>
        <v>71.76716527536477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</row>
    <row r="23" spans="1:41" ht="17.25">
      <c r="A23" s="116"/>
      <c r="B23" s="116"/>
      <c r="C23" s="7" t="s">
        <v>25</v>
      </c>
      <c r="D23" s="44">
        <v>2410</v>
      </c>
      <c r="E23" s="44"/>
      <c r="F23" s="44">
        <v>680</v>
      </c>
      <c r="G23" s="44"/>
      <c r="H23" s="44"/>
      <c r="I23" s="44"/>
      <c r="J23" s="44"/>
      <c r="K23" s="44">
        <v>75</v>
      </c>
      <c r="L23" s="44">
        <v>1950</v>
      </c>
      <c r="M23" s="44">
        <v>450</v>
      </c>
      <c r="N23" s="44">
        <v>3000</v>
      </c>
      <c r="O23" s="44"/>
      <c r="P23" s="44">
        <v>574</v>
      </c>
      <c r="Q23" s="44">
        <v>343</v>
      </c>
      <c r="R23" s="44">
        <v>444</v>
      </c>
      <c r="S23" s="64">
        <f t="shared" si="0"/>
        <v>9926</v>
      </c>
      <c r="T23" s="13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7.25">
      <c r="A24" s="116"/>
      <c r="B24" s="116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4">
        <f t="shared" si="0"/>
        <v>0</v>
      </c>
      <c r="T24" s="13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17.25">
      <c r="A25" s="116"/>
      <c r="B25" s="116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4">
        <f t="shared" si="0"/>
        <v>0</v>
      </c>
      <c r="T25" s="13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 ht="17.25">
      <c r="A26" s="116"/>
      <c r="B26" s="116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4">
        <f t="shared" si="0"/>
        <v>0</v>
      </c>
      <c r="T26" s="13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ht="17.25">
      <c r="A27" s="116"/>
      <c r="B27" s="11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4">
        <f t="shared" si="0"/>
        <v>0</v>
      </c>
      <c r="T27" s="13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 ht="17.25">
      <c r="A28" s="116"/>
      <c r="B28" s="117" t="s">
        <v>84</v>
      </c>
      <c r="C28" s="6" t="s">
        <v>24</v>
      </c>
      <c r="D28" s="12">
        <v>3500</v>
      </c>
      <c r="E28" s="44"/>
      <c r="F28" s="12">
        <v>12000</v>
      </c>
      <c r="G28" s="44"/>
      <c r="H28" s="12"/>
      <c r="I28" s="12"/>
      <c r="J28" s="12"/>
      <c r="K28" s="12">
        <v>75</v>
      </c>
      <c r="L28" s="12"/>
      <c r="M28" s="12"/>
      <c r="N28" s="12"/>
      <c r="O28" s="12"/>
      <c r="P28" s="12">
        <v>574</v>
      </c>
      <c r="Q28" s="12">
        <v>1000</v>
      </c>
      <c r="R28" s="44">
        <v>1620</v>
      </c>
      <c r="S28" s="64">
        <f t="shared" si="0"/>
        <v>18769</v>
      </c>
      <c r="T28" s="13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41" ht="17.25">
      <c r="A29" s="116"/>
      <c r="B29" s="118"/>
      <c r="C29" s="7" t="s">
        <v>25</v>
      </c>
      <c r="D29" s="12"/>
      <c r="E29" s="44"/>
      <c r="F29" s="12"/>
      <c r="G29" s="44"/>
      <c r="H29" s="12"/>
      <c r="I29" s="12"/>
      <c r="J29" s="12"/>
      <c r="K29" s="12"/>
      <c r="L29" s="12"/>
      <c r="M29" s="12">
        <v>450</v>
      </c>
      <c r="N29" s="12">
        <v>3000</v>
      </c>
      <c r="O29" s="12"/>
      <c r="P29" s="12"/>
      <c r="Q29" s="12"/>
      <c r="R29" s="44">
        <v>444</v>
      </c>
      <c r="S29" s="64">
        <f t="shared" si="0"/>
        <v>3894</v>
      </c>
      <c r="T29" s="13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 ht="17.25">
      <c r="A30" s="116"/>
      <c r="B30" s="118"/>
      <c r="C30" s="6" t="s">
        <v>26</v>
      </c>
      <c r="D30" s="12">
        <v>90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4">
        <f t="shared" si="0"/>
        <v>90</v>
      </c>
      <c r="T30" s="13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ht="17.25">
      <c r="A31" s="116"/>
      <c r="B31" s="118"/>
      <c r="C31" s="6" t="s">
        <v>35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4">
        <f t="shared" si="0"/>
        <v>0</v>
      </c>
      <c r="T31" s="13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4">
        <f t="shared" si="0"/>
        <v>0</v>
      </c>
      <c r="T32" s="13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4">
        <f t="shared" si="0"/>
        <v>0</v>
      </c>
      <c r="T33" s="13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7.25">
      <c r="A34" s="116"/>
      <c r="B34" s="116" t="s">
        <v>55</v>
      </c>
      <c r="C34" s="8" t="s">
        <v>53</v>
      </c>
      <c r="D34" s="12">
        <v>1500</v>
      </c>
      <c r="E34" s="12">
        <v>2500</v>
      </c>
      <c r="F34" s="12">
        <v>700</v>
      </c>
      <c r="G34" s="12">
        <v>100</v>
      </c>
      <c r="H34" s="12"/>
      <c r="I34" s="12">
        <v>30</v>
      </c>
      <c r="J34" s="12"/>
      <c r="K34" s="12">
        <v>60</v>
      </c>
      <c r="L34" s="12">
        <v>1500</v>
      </c>
      <c r="M34" s="12">
        <v>450</v>
      </c>
      <c r="N34" s="12">
        <v>2500</v>
      </c>
      <c r="O34" s="12"/>
      <c r="P34" s="12">
        <v>550</v>
      </c>
      <c r="Q34" s="12">
        <v>650</v>
      </c>
      <c r="R34" s="12">
        <v>500</v>
      </c>
      <c r="S34" s="64">
        <f t="shared" si="0"/>
        <v>11040</v>
      </c>
      <c r="T34" s="13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7.25">
      <c r="A35" s="116"/>
      <c r="B35" s="116"/>
      <c r="C35" s="9" t="s">
        <v>54</v>
      </c>
      <c r="D35" s="44"/>
      <c r="E35" s="44"/>
      <c r="F35" s="44"/>
      <c r="G35" s="44"/>
      <c r="H35" s="44"/>
      <c r="I35" s="44">
        <v>30</v>
      </c>
      <c r="J35" s="44"/>
      <c r="K35" s="44"/>
      <c r="L35" s="44"/>
      <c r="M35" s="44">
        <v>450</v>
      </c>
      <c r="N35" s="44">
        <v>0</v>
      </c>
      <c r="O35" s="44"/>
      <c r="P35" s="44"/>
      <c r="Q35" s="44"/>
      <c r="R35" s="44"/>
      <c r="S35" s="64">
        <f t="shared" si="0"/>
        <v>480</v>
      </c>
      <c r="T35" s="13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1:41" ht="17.25">
      <c r="A36" s="116"/>
      <c r="B36" s="116"/>
      <c r="C36" s="10" t="s">
        <v>28</v>
      </c>
      <c r="D36" s="44"/>
      <c r="E36" s="44"/>
      <c r="F36" s="44"/>
      <c r="G36" s="44"/>
      <c r="H36" s="44"/>
      <c r="I36" s="44">
        <v>0</v>
      </c>
      <c r="J36" s="44"/>
      <c r="K36" s="44"/>
      <c r="L36" s="44"/>
      <c r="M36" s="44">
        <v>0</v>
      </c>
      <c r="N36" s="44">
        <v>3000</v>
      </c>
      <c r="O36" s="44"/>
      <c r="P36" s="44"/>
      <c r="Q36" s="44"/>
      <c r="R36" s="44"/>
      <c r="S36" s="64">
        <f t="shared" si="0"/>
        <v>3000</v>
      </c>
      <c r="T36" s="13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 ht="17.25">
      <c r="A37" s="116" t="s">
        <v>29</v>
      </c>
      <c r="B37" s="116"/>
      <c r="C37" s="5" t="s">
        <v>30</v>
      </c>
      <c r="D37" s="44">
        <v>2300</v>
      </c>
      <c r="E37" s="44">
        <v>7400</v>
      </c>
      <c r="F37" s="44">
        <v>1000</v>
      </c>
      <c r="G37" s="44">
        <v>380</v>
      </c>
      <c r="H37" s="44"/>
      <c r="I37" s="44"/>
      <c r="J37" s="44"/>
      <c r="K37" s="44">
        <v>55</v>
      </c>
      <c r="L37" s="44"/>
      <c r="M37" s="44"/>
      <c r="N37" s="44"/>
      <c r="O37" s="44"/>
      <c r="P37" s="44"/>
      <c r="Q37" s="44">
        <v>1000</v>
      </c>
      <c r="R37" s="44">
        <v>1950</v>
      </c>
      <c r="S37" s="64">
        <f t="shared" si="0"/>
        <v>14085</v>
      </c>
      <c r="T37" s="34">
        <f>(S37+S38+S39+S40+S41)/(S3)*100</f>
        <v>87.94864189160558</v>
      </c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ht="17.25">
      <c r="A38" s="116"/>
      <c r="B38" s="116"/>
      <c r="C38" s="5" t="s">
        <v>31</v>
      </c>
      <c r="D38" s="44">
        <v>350</v>
      </c>
      <c r="E38" s="44">
        <v>410</v>
      </c>
      <c r="F38" s="44">
        <v>100</v>
      </c>
      <c r="G38" s="44">
        <v>30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4">
        <f t="shared" si="0"/>
        <v>890</v>
      </c>
      <c r="T38" s="13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 ht="17.25">
      <c r="A39" s="116"/>
      <c r="B39" s="116"/>
      <c r="C39" s="5" t="s">
        <v>32</v>
      </c>
      <c r="D39" s="44"/>
      <c r="E39" s="44"/>
      <c r="F39" s="44"/>
      <c r="G39" s="44"/>
      <c r="H39" s="44"/>
      <c r="I39" s="44"/>
      <c r="J39" s="44"/>
      <c r="K39" s="44"/>
      <c r="L39" s="44"/>
      <c r="M39" s="44">
        <v>450</v>
      </c>
      <c r="N39" s="44">
        <v>3000</v>
      </c>
      <c r="O39" s="44"/>
      <c r="P39" s="44"/>
      <c r="Q39" s="44"/>
      <c r="R39" s="44"/>
      <c r="S39" s="64">
        <f t="shared" si="0"/>
        <v>3450</v>
      </c>
      <c r="T39" s="13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 ht="17.25">
      <c r="A40" s="116"/>
      <c r="B40" s="116"/>
      <c r="C40" s="5" t="s">
        <v>33</v>
      </c>
      <c r="D40" s="44"/>
      <c r="E40" s="44"/>
      <c r="F40" s="44"/>
      <c r="G40" s="44"/>
      <c r="H40" s="44"/>
      <c r="I40" s="44">
        <v>30</v>
      </c>
      <c r="J40" s="44"/>
      <c r="K40" s="44"/>
      <c r="L40" s="44"/>
      <c r="M40" s="44"/>
      <c r="N40" s="44"/>
      <c r="O40" s="44"/>
      <c r="P40" s="44"/>
      <c r="Q40" s="44"/>
      <c r="R40" s="44"/>
      <c r="S40" s="64">
        <f t="shared" si="0"/>
        <v>30</v>
      </c>
      <c r="T40" s="13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 ht="17.25">
      <c r="A41" s="116"/>
      <c r="B41" s="116"/>
      <c r="C41" s="11" t="s">
        <v>56</v>
      </c>
      <c r="D41" s="44"/>
      <c r="E41" s="44"/>
      <c r="F41" s="44"/>
      <c r="G41" s="44"/>
      <c r="H41" s="44"/>
      <c r="I41" s="44"/>
      <c r="J41" s="44"/>
      <c r="K41" s="44"/>
      <c r="L41" s="44">
        <v>2300</v>
      </c>
      <c r="M41" s="44"/>
      <c r="N41" s="44"/>
      <c r="O41" s="44"/>
      <c r="P41" s="44"/>
      <c r="Q41" s="44"/>
      <c r="R41" s="44"/>
      <c r="S41" s="64">
        <f t="shared" si="0"/>
        <v>2300</v>
      </c>
      <c r="T41" s="13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 ht="17.25">
      <c r="A42" s="116"/>
      <c r="B42" s="116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64">
        <f t="shared" si="0"/>
        <v>0</v>
      </c>
      <c r="T42" s="13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 ht="17.25">
      <c r="A43" s="116"/>
      <c r="B43" s="116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2300</v>
      </c>
      <c r="M43" s="20"/>
      <c r="N43" s="20"/>
      <c r="O43" s="20"/>
      <c r="P43" s="20"/>
      <c r="Q43" s="20"/>
      <c r="R43" s="20"/>
      <c r="S43" s="64">
        <f t="shared" si="0"/>
        <v>2300</v>
      </c>
      <c r="T43" s="13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 ht="17.25">
      <c r="A44" s="116"/>
      <c r="B44" s="116"/>
      <c r="C44" s="11" t="s">
        <v>58</v>
      </c>
      <c r="D44" s="44"/>
      <c r="E44" s="44"/>
      <c r="F44" s="44"/>
      <c r="G44" s="44"/>
      <c r="H44" s="44"/>
      <c r="I44" s="44"/>
      <c r="J44" s="44"/>
      <c r="K44" s="44"/>
      <c r="L44" s="44">
        <v>2300</v>
      </c>
      <c r="M44" s="44"/>
      <c r="N44" s="44"/>
      <c r="O44" s="44"/>
      <c r="P44" s="44"/>
      <c r="Q44" s="44"/>
      <c r="R44" s="44"/>
      <c r="S44" s="64">
        <f t="shared" si="0"/>
        <v>2300</v>
      </c>
      <c r="T44" s="13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 ht="17.25">
      <c r="A45" s="128" t="s">
        <v>63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6">
        <f>(S6+S7+S8+S9+S10+S11+S12+S13+S14+S15+S16+S17+S18+S19+S20+S21+S22+S23+S24+S25+S26+S27+S28+S29+S30+S31+S32+S33+S34+S35+S36+S37+S38+S39+S40+S41)*100/(8*S3)</f>
        <v>74.50757977032926</v>
      </c>
      <c r="T45" s="36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K16" sqref="K16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3.28125" style="0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4.57421875" style="0" customWidth="1"/>
    <col min="13" max="13" width="5.8515625" style="0" bestFit="1" customWidth="1"/>
    <col min="14" max="14" width="6.28125" style="0" bestFit="1" customWidth="1"/>
    <col min="15" max="15" width="3.7109375" style="0" customWidth="1"/>
    <col min="16" max="16" width="3.8515625" style="0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2300</v>
      </c>
      <c r="E3" s="12">
        <v>2800</v>
      </c>
      <c r="F3" s="12">
        <v>900</v>
      </c>
      <c r="G3" s="12">
        <v>450</v>
      </c>
      <c r="H3" s="12">
        <v>0</v>
      </c>
      <c r="I3" s="12">
        <v>135</v>
      </c>
      <c r="J3" s="12">
        <v>0</v>
      </c>
      <c r="K3" s="12">
        <v>20</v>
      </c>
      <c r="L3" s="12">
        <v>1050</v>
      </c>
      <c r="M3" s="12">
        <v>5</v>
      </c>
      <c r="N3" s="12">
        <v>2300</v>
      </c>
      <c r="O3" s="12">
        <v>0</v>
      </c>
      <c r="P3" s="12">
        <v>50</v>
      </c>
      <c r="Q3" s="12">
        <v>840</v>
      </c>
      <c r="R3" s="12">
        <v>400</v>
      </c>
      <c r="S3" s="13">
        <f aca="true" t="shared" si="0" ref="S3:S44">SUM(D3:R3)</f>
        <v>11250</v>
      </c>
      <c r="T3" s="13"/>
    </row>
    <row r="4" spans="1:20" ht="17.25">
      <c r="A4" s="51"/>
      <c r="B4" s="19"/>
      <c r="C4" s="51" t="s">
        <v>38</v>
      </c>
      <c r="D4" s="71">
        <v>125</v>
      </c>
      <c r="E4" s="71">
        <v>300</v>
      </c>
      <c r="F4" s="71">
        <v>10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13">
        <f t="shared" si="0"/>
        <v>435</v>
      </c>
      <c r="T4" s="13"/>
    </row>
    <row r="5" spans="1:20" ht="17.25">
      <c r="A5" s="51"/>
      <c r="B5" s="19"/>
      <c r="C5" s="51" t="s">
        <v>39</v>
      </c>
      <c r="D5" s="71">
        <v>0</v>
      </c>
      <c r="E5" s="71">
        <v>35</v>
      </c>
      <c r="F5" s="71">
        <v>0</v>
      </c>
      <c r="G5" s="71">
        <v>10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1">
        <v>0</v>
      </c>
      <c r="R5" s="71">
        <v>0</v>
      </c>
      <c r="S5" s="13">
        <f t="shared" si="0"/>
        <v>45</v>
      </c>
      <c r="T5" s="13"/>
    </row>
    <row r="6" spans="1:20" ht="17.25" customHeight="1">
      <c r="A6" s="107" t="s">
        <v>45</v>
      </c>
      <c r="B6" s="108"/>
      <c r="C6" s="2" t="s">
        <v>40</v>
      </c>
      <c r="D6" s="71">
        <v>380</v>
      </c>
      <c r="E6" s="71">
        <v>1600</v>
      </c>
      <c r="F6" s="71">
        <v>260</v>
      </c>
      <c r="G6" s="71">
        <v>290</v>
      </c>
      <c r="H6" s="71">
        <v>0</v>
      </c>
      <c r="I6" s="71">
        <v>135</v>
      </c>
      <c r="J6" s="71">
        <v>0</v>
      </c>
      <c r="K6" s="71">
        <v>20</v>
      </c>
      <c r="L6" s="71">
        <v>500</v>
      </c>
      <c r="M6" s="71">
        <v>5</v>
      </c>
      <c r="N6" s="71">
        <v>2300</v>
      </c>
      <c r="O6" s="71">
        <v>0</v>
      </c>
      <c r="P6" s="71">
        <v>50</v>
      </c>
      <c r="Q6" s="71">
        <v>415</v>
      </c>
      <c r="R6" s="71">
        <v>150</v>
      </c>
      <c r="S6" s="13">
        <f t="shared" si="0"/>
        <v>6105</v>
      </c>
      <c r="T6" s="34">
        <f>(S6+S7+S8)/S3*100</f>
        <v>99.91111111111111</v>
      </c>
    </row>
    <row r="7" spans="1:20" ht="17.25">
      <c r="A7" s="109"/>
      <c r="B7" s="110"/>
      <c r="C7" s="2" t="s">
        <v>41</v>
      </c>
      <c r="D7" s="71">
        <v>1920</v>
      </c>
      <c r="E7" s="71">
        <v>1200</v>
      </c>
      <c r="F7" s="71">
        <v>640</v>
      </c>
      <c r="G7" s="71">
        <v>150</v>
      </c>
      <c r="H7" s="71">
        <v>0</v>
      </c>
      <c r="I7" s="71">
        <v>0</v>
      </c>
      <c r="J7" s="71">
        <v>0</v>
      </c>
      <c r="K7" s="71">
        <v>0</v>
      </c>
      <c r="L7" s="71">
        <v>550</v>
      </c>
      <c r="M7" s="71">
        <v>0</v>
      </c>
      <c r="N7" s="71">
        <v>0</v>
      </c>
      <c r="O7" s="71">
        <v>0</v>
      </c>
      <c r="P7" s="71">
        <v>0</v>
      </c>
      <c r="Q7" s="71">
        <v>425</v>
      </c>
      <c r="R7" s="71">
        <v>250</v>
      </c>
      <c r="S7" s="13">
        <f t="shared" si="0"/>
        <v>5135</v>
      </c>
      <c r="T7" s="13"/>
    </row>
    <row r="8" spans="1:20" ht="17.25">
      <c r="A8" s="111"/>
      <c r="B8" s="112"/>
      <c r="C8" s="2" t="s">
        <v>42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72">
        <v>2300</v>
      </c>
      <c r="E9" s="72">
        <v>1500</v>
      </c>
      <c r="F9" s="72">
        <v>900</v>
      </c>
      <c r="G9" s="72">
        <v>250</v>
      </c>
      <c r="H9" s="72">
        <v>0</v>
      </c>
      <c r="I9" s="72">
        <v>135</v>
      </c>
      <c r="J9" s="72">
        <v>0</v>
      </c>
      <c r="K9" s="72">
        <v>20</v>
      </c>
      <c r="L9" s="72">
        <v>1050</v>
      </c>
      <c r="M9" s="72">
        <v>5</v>
      </c>
      <c r="N9" s="72">
        <v>2300</v>
      </c>
      <c r="O9" s="72">
        <v>0</v>
      </c>
      <c r="P9" s="72">
        <v>50</v>
      </c>
      <c r="Q9" s="72">
        <v>800</v>
      </c>
      <c r="R9" s="72">
        <v>400</v>
      </c>
      <c r="S9" s="13">
        <f t="shared" si="0"/>
        <v>9710</v>
      </c>
      <c r="T9" s="34">
        <f>(S9+S10+S11+S12+S13)/(2*S3)*100</f>
        <v>71.88888888888889</v>
      </c>
    </row>
    <row r="10" spans="1:20" ht="21" customHeight="1">
      <c r="A10" s="125"/>
      <c r="B10" s="126"/>
      <c r="C10" s="14" t="s">
        <v>61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13">
        <f t="shared" si="0"/>
        <v>0</v>
      </c>
      <c r="T10" s="13"/>
    </row>
    <row r="11" spans="1:20" ht="17.25" customHeight="1">
      <c r="A11" s="113" t="s">
        <v>47</v>
      </c>
      <c r="B11" s="113"/>
      <c r="C11" s="3" t="s">
        <v>43</v>
      </c>
      <c r="D11" s="71">
        <v>2000</v>
      </c>
      <c r="E11" s="71">
        <v>0</v>
      </c>
      <c r="F11" s="71">
        <v>600</v>
      </c>
      <c r="G11" s="71">
        <v>0</v>
      </c>
      <c r="H11" s="71">
        <v>0</v>
      </c>
      <c r="I11" s="71">
        <v>120</v>
      </c>
      <c r="J11" s="71">
        <v>0</v>
      </c>
      <c r="K11" s="71">
        <v>20</v>
      </c>
      <c r="L11" s="71">
        <v>1050</v>
      </c>
      <c r="M11" s="71">
        <v>5</v>
      </c>
      <c r="N11" s="71">
        <v>2000</v>
      </c>
      <c r="O11" s="71">
        <v>0</v>
      </c>
      <c r="P11" s="71">
        <v>50</v>
      </c>
      <c r="Q11" s="71">
        <v>620</v>
      </c>
      <c r="R11" s="71">
        <v>0</v>
      </c>
      <c r="S11" s="13">
        <f t="shared" si="0"/>
        <v>6465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0">
        <v>0</v>
      </c>
      <c r="E13" s="20">
        <v>0</v>
      </c>
      <c r="F13" s="20">
        <v>0</v>
      </c>
      <c r="G13" s="20">
        <v>0</v>
      </c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0</v>
      </c>
      <c r="P13" s="20">
        <v>0</v>
      </c>
      <c r="Q13" s="20">
        <v>0</v>
      </c>
      <c r="R13" s="20">
        <v>0</v>
      </c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20</v>
      </c>
      <c r="E14" s="12">
        <v>0</v>
      </c>
      <c r="F14" s="12">
        <v>10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30</v>
      </c>
      <c r="T14" s="34">
        <f>(S14+S15+S16+S17+S18+S19+S20+S21)/S3*100</f>
        <v>73.04888888888888</v>
      </c>
    </row>
    <row r="15" spans="1:20" ht="17.25">
      <c r="A15" s="109"/>
      <c r="B15" s="110"/>
      <c r="C15" s="5" t="s">
        <v>60</v>
      </c>
      <c r="D15" s="12">
        <v>105</v>
      </c>
      <c r="E15" s="12">
        <v>300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405</v>
      </c>
      <c r="T15" s="35"/>
    </row>
    <row r="16" spans="1:20" ht="17.25">
      <c r="A16" s="109"/>
      <c r="B16" s="110"/>
      <c r="C16" s="5" t="s">
        <v>48</v>
      </c>
      <c r="D16" s="12">
        <v>1010</v>
      </c>
      <c r="E16" s="12">
        <v>1320</v>
      </c>
      <c r="F16" s="12">
        <v>320</v>
      </c>
      <c r="G16" s="12">
        <v>50</v>
      </c>
      <c r="H16" s="12">
        <v>0</v>
      </c>
      <c r="I16" s="20">
        <v>0</v>
      </c>
      <c r="J16" s="20">
        <v>0</v>
      </c>
      <c r="K16" s="12">
        <v>20</v>
      </c>
      <c r="L16" s="12">
        <v>500</v>
      </c>
      <c r="M16" s="20">
        <v>0</v>
      </c>
      <c r="N16" s="20">
        <v>0</v>
      </c>
      <c r="O16" s="20">
        <v>0</v>
      </c>
      <c r="P16" s="20">
        <v>0</v>
      </c>
      <c r="Q16" s="12">
        <v>150</v>
      </c>
      <c r="R16" s="12">
        <v>20</v>
      </c>
      <c r="S16" s="13">
        <f t="shared" si="0"/>
        <v>3390</v>
      </c>
      <c r="T16" s="13"/>
    </row>
    <row r="17" spans="1:20" ht="17.25">
      <c r="A17" s="109"/>
      <c r="B17" s="110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135</v>
      </c>
      <c r="J17" s="12">
        <v>0</v>
      </c>
      <c r="K17" s="12">
        <v>0</v>
      </c>
      <c r="L17" s="20">
        <v>0</v>
      </c>
      <c r="M17" s="12">
        <v>5</v>
      </c>
      <c r="N17" s="20">
        <v>0</v>
      </c>
      <c r="O17" s="20">
        <v>0</v>
      </c>
      <c r="P17" s="20">
        <v>0</v>
      </c>
      <c r="Q17" s="12">
        <v>120</v>
      </c>
      <c r="R17" s="12">
        <v>0</v>
      </c>
      <c r="S17" s="13">
        <f t="shared" si="0"/>
        <v>260</v>
      </c>
      <c r="T17" s="13"/>
    </row>
    <row r="18" spans="1:20" ht="17.25">
      <c r="A18" s="109"/>
      <c r="B18" s="110"/>
      <c r="C18" s="5" t="s">
        <v>62</v>
      </c>
      <c r="D18" s="20">
        <v>0</v>
      </c>
      <c r="E18" s="20">
        <v>0</v>
      </c>
      <c r="F18" s="20">
        <v>0</v>
      </c>
      <c r="G18" s="20">
        <v>0</v>
      </c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0">
        <v>0</v>
      </c>
      <c r="E19" s="20">
        <v>0</v>
      </c>
      <c r="F19" s="20">
        <v>0</v>
      </c>
      <c r="G19" s="20">
        <v>0</v>
      </c>
      <c r="H19" s="33">
        <v>0</v>
      </c>
      <c r="I19" s="12">
        <v>0</v>
      </c>
      <c r="J19" s="12">
        <v>0</v>
      </c>
      <c r="K19" s="20">
        <v>0</v>
      </c>
      <c r="L19" s="20">
        <v>0</v>
      </c>
      <c r="M19" s="33">
        <v>0</v>
      </c>
      <c r="N19" s="20">
        <v>0</v>
      </c>
      <c r="O19" s="12">
        <v>0</v>
      </c>
      <c r="P19" s="12">
        <v>0</v>
      </c>
      <c r="Q19" s="20">
        <v>0</v>
      </c>
      <c r="R19" s="20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2">
        <v>2250</v>
      </c>
      <c r="O20" s="20">
        <v>0</v>
      </c>
      <c r="P20" s="20">
        <v>0</v>
      </c>
      <c r="Q20" s="20">
        <v>0</v>
      </c>
      <c r="R20" s="20">
        <v>0</v>
      </c>
      <c r="S20" s="13">
        <f t="shared" si="0"/>
        <v>2250</v>
      </c>
      <c r="T20" s="13"/>
    </row>
    <row r="21" spans="1:20" ht="17.25">
      <c r="A21" s="111"/>
      <c r="B21" s="112"/>
      <c r="C21" s="5" t="s">
        <v>21</v>
      </c>
      <c r="D21" s="71">
        <v>800</v>
      </c>
      <c r="E21" s="71">
        <v>600</v>
      </c>
      <c r="F21" s="71">
        <v>423</v>
      </c>
      <c r="G21" s="12">
        <v>60</v>
      </c>
      <c r="H21" s="20">
        <v>0</v>
      </c>
      <c r="I21" s="20">
        <v>0</v>
      </c>
      <c r="J21" s="20">
        <v>0</v>
      </c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1883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71">
        <v>1000</v>
      </c>
      <c r="E22" s="71">
        <v>25</v>
      </c>
      <c r="F22" s="71">
        <v>290</v>
      </c>
      <c r="G22" s="12">
        <v>0</v>
      </c>
      <c r="H22" s="12">
        <v>0</v>
      </c>
      <c r="I22" s="71">
        <v>10</v>
      </c>
      <c r="J22" s="71">
        <v>0</v>
      </c>
      <c r="K22" s="71">
        <v>0</v>
      </c>
      <c r="L22" s="12">
        <v>250</v>
      </c>
      <c r="M22" s="71">
        <v>5</v>
      </c>
      <c r="N22" s="71">
        <v>350</v>
      </c>
      <c r="O22" s="71">
        <v>0</v>
      </c>
      <c r="P22" s="12">
        <v>25</v>
      </c>
      <c r="Q22" s="71">
        <v>360</v>
      </c>
      <c r="R22" s="12">
        <v>30</v>
      </c>
      <c r="S22" s="13">
        <f t="shared" si="0"/>
        <v>2345</v>
      </c>
      <c r="T22" s="34">
        <f>(S22+S23+S24+S25+S26+S27+S28+S29+S30+S31+S32+S33+S34+S35+S36)/(3*S3)*100</f>
        <v>76.37037037037037</v>
      </c>
    </row>
    <row r="23" spans="1:20" ht="17.25">
      <c r="A23" s="116"/>
      <c r="B23" s="118"/>
      <c r="C23" s="7" t="s">
        <v>25</v>
      </c>
      <c r="D23" s="71">
        <v>720</v>
      </c>
      <c r="E23" s="71">
        <v>320</v>
      </c>
      <c r="F23" s="71">
        <v>140</v>
      </c>
      <c r="G23" s="12">
        <v>15</v>
      </c>
      <c r="H23" s="12">
        <v>0</v>
      </c>
      <c r="I23" s="71">
        <v>125</v>
      </c>
      <c r="J23" s="71">
        <v>0</v>
      </c>
      <c r="K23" s="71">
        <v>20</v>
      </c>
      <c r="L23" s="12">
        <v>0</v>
      </c>
      <c r="M23" s="71">
        <v>0</v>
      </c>
      <c r="N23" s="71">
        <v>1950</v>
      </c>
      <c r="O23" s="71">
        <v>0</v>
      </c>
      <c r="P23" s="12">
        <v>0</v>
      </c>
      <c r="Q23" s="71">
        <v>140</v>
      </c>
      <c r="R23" s="12">
        <v>0</v>
      </c>
      <c r="S23" s="13">
        <f t="shared" si="0"/>
        <v>3430</v>
      </c>
      <c r="T23" s="13"/>
    </row>
    <row r="24" spans="1:20" ht="17.25">
      <c r="A24" s="116"/>
      <c r="B24" s="118"/>
      <c r="C24" s="6" t="s">
        <v>26</v>
      </c>
      <c r="D24" s="71">
        <v>65</v>
      </c>
      <c r="E24" s="71">
        <v>220</v>
      </c>
      <c r="F24" s="12">
        <v>20</v>
      </c>
      <c r="G24" s="12">
        <v>0</v>
      </c>
      <c r="H24" s="12">
        <v>0</v>
      </c>
      <c r="I24" s="12">
        <v>0</v>
      </c>
      <c r="J24" s="71">
        <v>0</v>
      </c>
      <c r="K24" s="71">
        <v>0</v>
      </c>
      <c r="L24" s="12">
        <v>0</v>
      </c>
      <c r="M24" s="71">
        <v>0</v>
      </c>
      <c r="N24" s="12">
        <v>0</v>
      </c>
      <c r="O24" s="71">
        <v>0</v>
      </c>
      <c r="P24" s="12">
        <v>0</v>
      </c>
      <c r="Q24" s="12">
        <v>0</v>
      </c>
      <c r="R24" s="12">
        <v>0</v>
      </c>
      <c r="S24" s="13">
        <f t="shared" si="0"/>
        <v>305</v>
      </c>
      <c r="T24" s="13"/>
    </row>
    <row r="25" spans="1:20" ht="17.25">
      <c r="A25" s="116"/>
      <c r="B25" s="118"/>
      <c r="C25" s="6" t="s">
        <v>35</v>
      </c>
      <c r="D25" s="71">
        <v>30</v>
      </c>
      <c r="E25" s="71">
        <v>0</v>
      </c>
      <c r="F25" s="12">
        <v>0</v>
      </c>
      <c r="G25" s="12">
        <v>0</v>
      </c>
      <c r="H25" s="12">
        <v>0</v>
      </c>
      <c r="I25" s="12">
        <v>0</v>
      </c>
      <c r="J25" s="71">
        <v>0</v>
      </c>
      <c r="K25" s="71">
        <v>0</v>
      </c>
      <c r="L25" s="12">
        <v>0</v>
      </c>
      <c r="M25" s="71">
        <v>0</v>
      </c>
      <c r="N25" s="12">
        <v>0</v>
      </c>
      <c r="O25" s="71">
        <v>0</v>
      </c>
      <c r="P25" s="12">
        <v>0</v>
      </c>
      <c r="Q25" s="12">
        <v>0</v>
      </c>
      <c r="R25" s="12">
        <v>0</v>
      </c>
      <c r="S25" s="13">
        <f t="shared" si="0"/>
        <v>30</v>
      </c>
      <c r="T25" s="13"/>
    </row>
    <row r="26" spans="1:20" ht="17.25">
      <c r="A26" s="116"/>
      <c r="B26" s="118"/>
      <c r="C26" s="6" t="s">
        <v>52</v>
      </c>
      <c r="D26" s="71">
        <v>0</v>
      </c>
      <c r="E26" s="71">
        <v>0</v>
      </c>
      <c r="F26" s="12">
        <v>0</v>
      </c>
      <c r="G26" s="12">
        <v>0</v>
      </c>
      <c r="H26" s="12">
        <v>0</v>
      </c>
      <c r="I26" s="12">
        <v>0</v>
      </c>
      <c r="J26" s="72">
        <v>0</v>
      </c>
      <c r="K26" s="72">
        <v>0</v>
      </c>
      <c r="L26" s="12">
        <v>0</v>
      </c>
      <c r="M26" s="72">
        <v>0</v>
      </c>
      <c r="N26" s="12">
        <v>0</v>
      </c>
      <c r="O26" s="7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71">
        <v>0</v>
      </c>
      <c r="E27" s="71">
        <v>0</v>
      </c>
      <c r="F27" s="12">
        <v>0</v>
      </c>
      <c r="G27" s="12">
        <v>0</v>
      </c>
      <c r="H27" s="12">
        <v>0</v>
      </c>
      <c r="I27" s="12">
        <v>0</v>
      </c>
      <c r="J27" s="72">
        <v>0</v>
      </c>
      <c r="K27" s="72">
        <v>0</v>
      </c>
      <c r="L27" s="12">
        <v>0</v>
      </c>
      <c r="M27" s="72">
        <v>0</v>
      </c>
      <c r="N27" s="12">
        <v>0</v>
      </c>
      <c r="O27" s="7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71">
        <v>1800</v>
      </c>
      <c r="E28" s="12">
        <v>1700</v>
      </c>
      <c r="F28" s="12">
        <v>500</v>
      </c>
      <c r="G28" s="12">
        <v>50</v>
      </c>
      <c r="H28" s="12">
        <v>0</v>
      </c>
      <c r="I28" s="12">
        <v>125</v>
      </c>
      <c r="J28" s="71">
        <v>0</v>
      </c>
      <c r="K28" s="71">
        <v>0</v>
      </c>
      <c r="L28" s="12">
        <v>900</v>
      </c>
      <c r="M28" s="71">
        <v>0</v>
      </c>
      <c r="N28" s="12">
        <v>1750</v>
      </c>
      <c r="O28" s="71">
        <v>0</v>
      </c>
      <c r="P28" s="12">
        <v>25</v>
      </c>
      <c r="Q28" s="12">
        <v>450</v>
      </c>
      <c r="R28" s="12">
        <v>50</v>
      </c>
      <c r="S28" s="13">
        <f t="shared" si="0"/>
        <v>7350</v>
      </c>
      <c r="T28" s="13"/>
    </row>
    <row r="29" spans="1:20" ht="17.25">
      <c r="A29" s="116"/>
      <c r="B29" s="118"/>
      <c r="C29" s="7" t="s">
        <v>25</v>
      </c>
      <c r="D29" s="71">
        <v>180</v>
      </c>
      <c r="E29" s="12">
        <v>680</v>
      </c>
      <c r="F29" s="12">
        <v>100</v>
      </c>
      <c r="G29" s="12">
        <v>15</v>
      </c>
      <c r="H29" s="12">
        <v>0</v>
      </c>
      <c r="I29" s="12">
        <v>0</v>
      </c>
      <c r="J29" s="71">
        <v>0</v>
      </c>
      <c r="K29" s="71">
        <v>0</v>
      </c>
      <c r="L29" s="12">
        <v>0</v>
      </c>
      <c r="M29" s="71">
        <v>0</v>
      </c>
      <c r="N29" s="12">
        <v>0</v>
      </c>
      <c r="O29" s="71">
        <v>0</v>
      </c>
      <c r="P29" s="12">
        <v>0</v>
      </c>
      <c r="Q29" s="12">
        <v>0</v>
      </c>
      <c r="R29" s="12">
        <v>0</v>
      </c>
      <c r="S29" s="13">
        <f t="shared" si="0"/>
        <v>975</v>
      </c>
      <c r="T29" s="13"/>
    </row>
    <row r="30" spans="1:20" ht="17.25">
      <c r="A30" s="116"/>
      <c r="B30" s="118"/>
      <c r="C30" s="6" t="s">
        <v>26</v>
      </c>
      <c r="D30" s="12">
        <v>50</v>
      </c>
      <c r="E30" s="12">
        <v>400</v>
      </c>
      <c r="F30" s="12">
        <v>20</v>
      </c>
      <c r="G30" s="12">
        <v>30</v>
      </c>
      <c r="H30" s="12">
        <v>0</v>
      </c>
      <c r="I30" s="12">
        <v>0</v>
      </c>
      <c r="J30" s="71">
        <v>0</v>
      </c>
      <c r="K30" s="71">
        <v>0</v>
      </c>
      <c r="L30" s="12">
        <v>0</v>
      </c>
      <c r="M30" s="71">
        <v>0</v>
      </c>
      <c r="N30" s="12">
        <v>0</v>
      </c>
      <c r="O30" s="71">
        <v>0</v>
      </c>
      <c r="P30" s="12">
        <v>0</v>
      </c>
      <c r="Q30" s="12">
        <v>0</v>
      </c>
      <c r="R30" s="12">
        <v>0</v>
      </c>
      <c r="S30" s="13">
        <f t="shared" si="0"/>
        <v>500</v>
      </c>
      <c r="T30" s="13"/>
    </row>
    <row r="31" spans="1:20" ht="17.25">
      <c r="A31" s="116"/>
      <c r="B31" s="118"/>
      <c r="C31" s="6" t="s">
        <v>37</v>
      </c>
      <c r="D31" s="12">
        <v>30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71">
        <v>0</v>
      </c>
      <c r="K31" s="71">
        <v>0</v>
      </c>
      <c r="L31" s="12">
        <v>0</v>
      </c>
      <c r="M31" s="71">
        <v>0</v>
      </c>
      <c r="N31" s="12">
        <v>0</v>
      </c>
      <c r="O31" s="71">
        <v>0</v>
      </c>
      <c r="P31" s="12">
        <v>0</v>
      </c>
      <c r="Q31" s="12">
        <v>0</v>
      </c>
      <c r="R31" s="12">
        <v>0</v>
      </c>
      <c r="S31" s="13">
        <f t="shared" si="0"/>
        <v>30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71">
        <v>0</v>
      </c>
      <c r="K32" s="71">
        <v>0</v>
      </c>
      <c r="L32" s="12">
        <v>0</v>
      </c>
      <c r="M32" s="71">
        <v>0</v>
      </c>
      <c r="N32" s="12">
        <v>0</v>
      </c>
      <c r="O32" s="71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72">
        <v>0</v>
      </c>
      <c r="K33" s="72">
        <v>0</v>
      </c>
      <c r="L33" s="12">
        <v>0</v>
      </c>
      <c r="M33" s="72">
        <v>0</v>
      </c>
      <c r="N33" s="12">
        <v>0</v>
      </c>
      <c r="O33" s="7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2000</v>
      </c>
      <c r="E34" s="12">
        <v>2000</v>
      </c>
      <c r="F34" s="12">
        <v>800</v>
      </c>
      <c r="G34" s="12">
        <v>0</v>
      </c>
      <c r="H34" s="12">
        <v>0</v>
      </c>
      <c r="I34" s="12">
        <v>100</v>
      </c>
      <c r="J34" s="72">
        <v>0</v>
      </c>
      <c r="K34" s="72">
        <v>0</v>
      </c>
      <c r="L34" s="12">
        <v>800</v>
      </c>
      <c r="M34" s="72">
        <v>5</v>
      </c>
      <c r="N34" s="12">
        <v>2100</v>
      </c>
      <c r="O34" s="72">
        <v>0</v>
      </c>
      <c r="P34" s="12">
        <v>50</v>
      </c>
      <c r="Q34" s="12">
        <v>750</v>
      </c>
      <c r="R34" s="12">
        <v>100</v>
      </c>
      <c r="S34" s="13">
        <f t="shared" si="0"/>
        <v>8705</v>
      </c>
      <c r="T34" s="13"/>
    </row>
    <row r="35" spans="1:20" ht="17.25">
      <c r="A35" s="116"/>
      <c r="B35" s="118"/>
      <c r="C35" s="9" t="s">
        <v>54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71">
        <v>0</v>
      </c>
      <c r="K35" s="71">
        <v>0</v>
      </c>
      <c r="L35" s="12">
        <v>0</v>
      </c>
      <c r="M35" s="71">
        <v>5</v>
      </c>
      <c r="N35" s="12">
        <v>0</v>
      </c>
      <c r="O35" s="71">
        <v>0</v>
      </c>
      <c r="P35" s="12">
        <v>0</v>
      </c>
      <c r="Q35" s="12">
        <v>0</v>
      </c>
      <c r="R35" s="12">
        <v>0</v>
      </c>
      <c r="S35" s="13">
        <f t="shared" si="0"/>
        <v>5</v>
      </c>
      <c r="T35" s="13"/>
    </row>
    <row r="36" spans="1:20" ht="17.25">
      <c r="A36" s="116"/>
      <c r="B36" s="119"/>
      <c r="C36" s="10" t="s">
        <v>28</v>
      </c>
      <c r="D36" s="12">
        <v>0</v>
      </c>
      <c r="E36" s="12">
        <v>0</v>
      </c>
      <c r="F36" s="12">
        <v>0</v>
      </c>
      <c r="G36" s="12"/>
      <c r="H36" s="12">
        <v>0</v>
      </c>
      <c r="I36" s="12">
        <v>0</v>
      </c>
      <c r="J36" s="71">
        <v>0</v>
      </c>
      <c r="K36" s="71">
        <v>0</v>
      </c>
      <c r="L36" s="12">
        <v>0</v>
      </c>
      <c r="M36" s="71"/>
      <c r="N36" s="12">
        <v>2100</v>
      </c>
      <c r="O36" s="71">
        <v>0</v>
      </c>
      <c r="P36" s="12">
        <v>0</v>
      </c>
      <c r="Q36" s="12">
        <v>0</v>
      </c>
      <c r="R36" s="12">
        <v>0</v>
      </c>
      <c r="S36" s="13">
        <f t="shared" si="0"/>
        <v>2100</v>
      </c>
      <c r="T36" s="13"/>
    </row>
    <row r="37" spans="1:20" ht="17.25" customHeight="1">
      <c r="A37" s="107" t="s">
        <v>29</v>
      </c>
      <c r="B37" s="108"/>
      <c r="C37" s="5" t="s">
        <v>30</v>
      </c>
      <c r="D37" s="71">
        <v>2150</v>
      </c>
      <c r="E37" s="71">
        <v>2600</v>
      </c>
      <c r="F37" s="71">
        <v>400</v>
      </c>
      <c r="G37" s="71">
        <v>275</v>
      </c>
      <c r="H37" s="12">
        <v>0</v>
      </c>
      <c r="I37" s="12">
        <v>0</v>
      </c>
      <c r="J37" s="71">
        <v>0</v>
      </c>
      <c r="K37" s="71">
        <v>0</v>
      </c>
      <c r="L37" s="12">
        <v>0</v>
      </c>
      <c r="M37" s="71">
        <v>0</v>
      </c>
      <c r="N37" s="12">
        <v>0</v>
      </c>
      <c r="O37" s="71">
        <v>0</v>
      </c>
      <c r="P37" s="12">
        <v>0</v>
      </c>
      <c r="Q37" s="12">
        <v>0</v>
      </c>
      <c r="R37" s="12">
        <v>0</v>
      </c>
      <c r="S37" s="13">
        <f t="shared" si="0"/>
        <v>5425</v>
      </c>
      <c r="T37" s="34">
        <f>(S37+S38+S39+S40+S41)/(S3)*100</f>
        <v>84.13333333333334</v>
      </c>
    </row>
    <row r="38" spans="1:20" ht="17.25">
      <c r="A38" s="109"/>
      <c r="B38" s="110"/>
      <c r="C38" s="5" t="s">
        <v>31</v>
      </c>
      <c r="D38" s="71">
        <v>100</v>
      </c>
      <c r="E38" s="71">
        <v>100</v>
      </c>
      <c r="F38" s="71">
        <v>350</v>
      </c>
      <c r="G38" s="71">
        <v>100</v>
      </c>
      <c r="H38" s="12">
        <v>0</v>
      </c>
      <c r="I38" s="12">
        <v>0</v>
      </c>
      <c r="J38" s="71">
        <v>0</v>
      </c>
      <c r="K38" s="71">
        <v>0</v>
      </c>
      <c r="L38" s="12">
        <v>0</v>
      </c>
      <c r="M38" s="71">
        <v>0</v>
      </c>
      <c r="N38" s="12">
        <v>0</v>
      </c>
      <c r="O38" s="71">
        <v>0</v>
      </c>
      <c r="P38" s="12">
        <v>0</v>
      </c>
      <c r="Q38" s="12">
        <v>0</v>
      </c>
      <c r="R38" s="12">
        <v>0</v>
      </c>
      <c r="S38" s="13">
        <f t="shared" si="0"/>
        <v>650</v>
      </c>
      <c r="T38" s="13"/>
    </row>
    <row r="39" spans="1:20" ht="17.25">
      <c r="A39" s="109"/>
      <c r="B39" s="110"/>
      <c r="C39" s="5" t="s">
        <v>32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71">
        <v>0</v>
      </c>
      <c r="K39" s="71">
        <v>0</v>
      </c>
      <c r="L39" s="12">
        <v>0</v>
      </c>
      <c r="M39" s="71">
        <v>5</v>
      </c>
      <c r="N39" s="12">
        <v>2300</v>
      </c>
      <c r="O39" s="71">
        <v>0</v>
      </c>
      <c r="P39" s="12">
        <v>0</v>
      </c>
      <c r="Q39" s="12">
        <v>0</v>
      </c>
      <c r="R39" s="12">
        <v>0</v>
      </c>
      <c r="S39" s="13">
        <f t="shared" si="0"/>
        <v>2305</v>
      </c>
      <c r="T39" s="13"/>
    </row>
    <row r="40" spans="1:20" ht="17.25">
      <c r="A40" s="109"/>
      <c r="B40" s="110"/>
      <c r="C40" s="5" t="s">
        <v>33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135</v>
      </c>
      <c r="J40" s="72">
        <v>0</v>
      </c>
      <c r="K40" s="72">
        <v>0</v>
      </c>
      <c r="L40" s="12">
        <v>0</v>
      </c>
      <c r="M40" s="72">
        <v>0</v>
      </c>
      <c r="N40" s="12">
        <v>0</v>
      </c>
      <c r="O40" s="72">
        <v>0</v>
      </c>
      <c r="P40" s="12">
        <v>0</v>
      </c>
      <c r="Q40" s="12">
        <v>0</v>
      </c>
      <c r="R40" s="12">
        <v>0</v>
      </c>
      <c r="S40" s="13">
        <f t="shared" si="0"/>
        <v>135</v>
      </c>
      <c r="T40" s="13"/>
    </row>
    <row r="41" spans="1:20" ht="17.25">
      <c r="A41" s="109"/>
      <c r="B41" s="110"/>
      <c r="C41" s="11" t="s">
        <v>56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72">
        <v>0</v>
      </c>
      <c r="K41" s="72">
        <v>0</v>
      </c>
      <c r="L41" s="12">
        <v>950</v>
      </c>
      <c r="M41" s="72">
        <v>0</v>
      </c>
      <c r="N41" s="12">
        <v>0</v>
      </c>
      <c r="O41" s="72">
        <v>0</v>
      </c>
      <c r="P41" s="12">
        <v>0</v>
      </c>
      <c r="Q41" s="12">
        <v>0</v>
      </c>
      <c r="R41" s="12">
        <v>0</v>
      </c>
      <c r="S41" s="13">
        <f t="shared" si="0"/>
        <v>950</v>
      </c>
      <c r="T41" s="13"/>
    </row>
    <row r="42" spans="1:20" ht="17.25">
      <c r="A42" s="109"/>
      <c r="B42" s="110"/>
      <c r="C42" s="11" t="s">
        <v>34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71">
        <v>0</v>
      </c>
      <c r="K42" s="71">
        <v>0</v>
      </c>
      <c r="L42" s="12"/>
      <c r="M42" s="71">
        <v>0</v>
      </c>
      <c r="N42" s="12">
        <v>0</v>
      </c>
      <c r="O42" s="71">
        <v>0</v>
      </c>
      <c r="P42" s="12">
        <v>0</v>
      </c>
      <c r="Q42" s="12">
        <v>0</v>
      </c>
      <c r="R42" s="12">
        <v>0</v>
      </c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f t="shared" si="0"/>
        <v>0</v>
      </c>
      <c r="T43" s="13"/>
    </row>
    <row r="44" spans="1:20" ht="17.25">
      <c r="A44" s="111"/>
      <c r="B44" s="112"/>
      <c r="C44" s="11" t="s">
        <v>58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0"/>
        <v>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78.74777777777778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N16" sqref="N16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281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1800</v>
      </c>
      <c r="E3" s="12"/>
      <c r="F3" s="12">
        <v>3300</v>
      </c>
      <c r="G3" s="12"/>
      <c r="H3" s="12"/>
      <c r="I3" s="12">
        <v>450</v>
      </c>
      <c r="J3" s="12"/>
      <c r="K3" s="12">
        <v>80</v>
      </c>
      <c r="L3" s="12">
        <v>1100</v>
      </c>
      <c r="M3" s="12"/>
      <c r="N3" s="12">
        <v>100</v>
      </c>
      <c r="O3" s="12">
        <v>1500</v>
      </c>
      <c r="P3" s="12">
        <v>200</v>
      </c>
      <c r="Q3" s="12">
        <v>50</v>
      </c>
      <c r="R3" s="12"/>
      <c r="S3" s="13">
        <f aca="true" t="shared" si="0" ref="S3:S44">SUM(D3:R3)</f>
        <v>8580</v>
      </c>
      <c r="T3" s="13"/>
    </row>
    <row r="4" spans="1:20" ht="17.25">
      <c r="A4" s="51"/>
      <c r="B4" s="19"/>
      <c r="C4" s="51" t="s">
        <v>38</v>
      </c>
      <c r="D4" s="12">
        <v>480</v>
      </c>
      <c r="E4" s="12"/>
      <c r="F4" s="12">
        <v>320</v>
      </c>
      <c r="G4" s="12"/>
      <c r="H4" s="12"/>
      <c r="I4" s="12"/>
      <c r="J4" s="12"/>
      <c r="K4" s="12"/>
      <c r="L4" s="12">
        <v>100</v>
      </c>
      <c r="M4" s="12"/>
      <c r="N4" s="12"/>
      <c r="O4" s="20"/>
      <c r="P4" s="12"/>
      <c r="Q4" s="12"/>
      <c r="R4" s="12"/>
      <c r="S4" s="13">
        <f t="shared" si="0"/>
        <v>900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830</v>
      </c>
      <c r="E6" s="12"/>
      <c r="F6" s="12">
        <v>1280</v>
      </c>
      <c r="G6" s="12"/>
      <c r="H6" s="12"/>
      <c r="I6" s="12">
        <v>350</v>
      </c>
      <c r="J6" s="12"/>
      <c r="K6" s="12">
        <v>40</v>
      </c>
      <c r="L6" s="12">
        <v>990</v>
      </c>
      <c r="M6" s="12"/>
      <c r="N6" s="12">
        <v>50</v>
      </c>
      <c r="O6" s="20">
        <v>200</v>
      </c>
      <c r="P6" s="12">
        <v>100</v>
      </c>
      <c r="Q6" s="12">
        <v>20</v>
      </c>
      <c r="R6" s="12"/>
      <c r="S6" s="13">
        <f t="shared" si="0"/>
        <v>3860</v>
      </c>
      <c r="T6" s="34">
        <f>(S6+S7+S8)/S3*100</f>
        <v>99.53379953379954</v>
      </c>
    </row>
    <row r="7" spans="1:20" ht="17.25">
      <c r="A7" s="109"/>
      <c r="B7" s="110"/>
      <c r="C7" s="2" t="s">
        <v>41</v>
      </c>
      <c r="D7" s="12">
        <v>600</v>
      </c>
      <c r="E7" s="12"/>
      <c r="F7" s="12">
        <v>1800</v>
      </c>
      <c r="G7" s="12"/>
      <c r="H7" s="12"/>
      <c r="I7" s="12">
        <v>50</v>
      </c>
      <c r="J7" s="12"/>
      <c r="K7" s="12">
        <v>40</v>
      </c>
      <c r="L7" s="12">
        <v>100</v>
      </c>
      <c r="M7" s="12"/>
      <c r="N7" s="12">
        <v>50</v>
      </c>
      <c r="O7" s="20">
        <v>1300</v>
      </c>
      <c r="P7" s="12">
        <v>100</v>
      </c>
      <c r="Q7" s="12">
        <v>30</v>
      </c>
      <c r="R7" s="12"/>
      <c r="S7" s="13">
        <f t="shared" si="0"/>
        <v>4070</v>
      </c>
      <c r="T7" s="13"/>
    </row>
    <row r="8" spans="1:20" ht="17.25">
      <c r="A8" s="111"/>
      <c r="B8" s="112"/>
      <c r="C8" s="2" t="s">
        <v>42</v>
      </c>
      <c r="D8" s="12">
        <v>350</v>
      </c>
      <c r="E8" s="12"/>
      <c r="F8" s="12">
        <v>200</v>
      </c>
      <c r="G8" s="12"/>
      <c r="H8" s="12"/>
      <c r="I8" s="12">
        <v>50</v>
      </c>
      <c r="J8" s="12"/>
      <c r="K8" s="12"/>
      <c r="L8" s="12">
        <v>10</v>
      </c>
      <c r="M8" s="12"/>
      <c r="N8" s="12"/>
      <c r="O8" s="20"/>
      <c r="P8" s="12"/>
      <c r="Q8" s="12"/>
      <c r="R8" s="12"/>
      <c r="S8" s="13">
        <f t="shared" si="0"/>
        <v>610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1230</v>
      </c>
      <c r="E9" s="12"/>
      <c r="F9" s="12">
        <v>2900</v>
      </c>
      <c r="G9" s="12"/>
      <c r="H9" s="12"/>
      <c r="I9" s="12">
        <v>400</v>
      </c>
      <c r="J9" s="12"/>
      <c r="K9" s="12">
        <v>80</v>
      </c>
      <c r="L9" s="12">
        <v>1000</v>
      </c>
      <c r="M9" s="12"/>
      <c r="N9" s="12">
        <v>50</v>
      </c>
      <c r="O9" s="20"/>
      <c r="P9" s="12">
        <v>50</v>
      </c>
      <c r="Q9" s="12">
        <v>50</v>
      </c>
      <c r="R9" s="12"/>
      <c r="S9" s="13">
        <f t="shared" si="0"/>
        <v>5760</v>
      </c>
      <c r="T9" s="34">
        <f>(S9+S10+S11+S12+S13)/(2*S3)*100</f>
        <v>93.24009324009323</v>
      </c>
    </row>
    <row r="10" spans="1:20" ht="21" customHeight="1">
      <c r="A10" s="125"/>
      <c r="B10" s="126"/>
      <c r="C10" s="14" t="s">
        <v>61</v>
      </c>
      <c r="D10" s="12">
        <v>550</v>
      </c>
      <c r="E10" s="12"/>
      <c r="F10" s="12">
        <v>350</v>
      </c>
      <c r="G10" s="12"/>
      <c r="H10" s="12"/>
      <c r="I10" s="12">
        <v>50</v>
      </c>
      <c r="J10" s="12"/>
      <c r="K10" s="12"/>
      <c r="L10" s="12">
        <v>100</v>
      </c>
      <c r="M10" s="12"/>
      <c r="N10" s="12">
        <v>50</v>
      </c>
      <c r="O10" s="12">
        <v>1500</v>
      </c>
      <c r="P10" s="12">
        <v>150</v>
      </c>
      <c r="Q10" s="12"/>
      <c r="R10" s="12"/>
      <c r="S10" s="13">
        <f t="shared" si="0"/>
        <v>2750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1500</v>
      </c>
      <c r="E11" s="12"/>
      <c r="F11" s="12">
        <v>2500</v>
      </c>
      <c r="G11" s="12"/>
      <c r="H11" s="12"/>
      <c r="I11" s="12">
        <v>100</v>
      </c>
      <c r="J11" s="12"/>
      <c r="K11" s="12"/>
      <c r="L11" s="12">
        <v>1100</v>
      </c>
      <c r="M11" s="12"/>
      <c r="N11" s="12"/>
      <c r="O11" s="20"/>
      <c r="P11" s="12">
        <v>200</v>
      </c>
      <c r="Q11" s="12">
        <v>50</v>
      </c>
      <c r="R11" s="12"/>
      <c r="S11" s="13">
        <f t="shared" si="0"/>
        <v>5450</v>
      </c>
      <c r="T11" s="15"/>
    </row>
    <row r="12" spans="1:20" ht="17.25">
      <c r="A12" s="113"/>
      <c r="B12" s="113"/>
      <c r="C12" s="3" t="s">
        <v>44</v>
      </c>
      <c r="D12" s="81">
        <v>540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540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>
        <v>1500</v>
      </c>
      <c r="P13" s="20"/>
      <c r="Q13" s="21"/>
      <c r="R13" s="22"/>
      <c r="S13" s="13">
        <f t="shared" si="0"/>
        <v>1500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475</v>
      </c>
      <c r="E14" s="12"/>
      <c r="F14" s="12">
        <v>300</v>
      </c>
      <c r="G14" s="12"/>
      <c r="H14" s="20"/>
      <c r="I14" s="20"/>
      <c r="J14" s="20"/>
      <c r="K14" s="12"/>
      <c r="L14" s="12">
        <v>100</v>
      </c>
      <c r="M14" s="20"/>
      <c r="N14" s="20"/>
      <c r="O14" s="20"/>
      <c r="P14" s="12"/>
      <c r="Q14" s="12"/>
      <c r="R14" s="12"/>
      <c r="S14" s="13">
        <f t="shared" si="0"/>
        <v>875</v>
      </c>
      <c r="T14" s="34">
        <f>(S14+S15+S16+S17+S18+S19+S20+S21)/S3*100</f>
        <v>52.09790209790209</v>
      </c>
    </row>
    <row r="15" spans="1:20" ht="17.25">
      <c r="A15" s="109"/>
      <c r="B15" s="110"/>
      <c r="C15" s="5" t="s">
        <v>60</v>
      </c>
      <c r="D15" s="12">
        <v>5</v>
      </c>
      <c r="E15" s="12"/>
      <c r="F15" s="12">
        <v>20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25</v>
      </c>
      <c r="T15" s="35"/>
    </row>
    <row r="16" spans="1:20" ht="17.25">
      <c r="A16" s="109"/>
      <c r="B16" s="110"/>
      <c r="C16" s="5" t="s">
        <v>48</v>
      </c>
      <c r="D16" s="12">
        <v>520</v>
      </c>
      <c r="E16" s="12"/>
      <c r="F16" s="12">
        <v>500</v>
      </c>
      <c r="G16" s="12"/>
      <c r="H16" s="12"/>
      <c r="I16" s="20"/>
      <c r="J16" s="20"/>
      <c r="K16" s="12">
        <v>10</v>
      </c>
      <c r="L16" s="12">
        <v>10</v>
      </c>
      <c r="M16" s="20"/>
      <c r="N16" s="20"/>
      <c r="O16" s="20"/>
      <c r="P16" s="20"/>
      <c r="Q16" s="12">
        <v>10</v>
      </c>
      <c r="R16" s="12"/>
      <c r="S16" s="13">
        <f t="shared" si="0"/>
        <v>1050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450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450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>
        <v>300</v>
      </c>
      <c r="P18" s="12"/>
      <c r="Q18" s="20"/>
      <c r="R18" s="20"/>
      <c r="S18" s="13">
        <f t="shared" si="0"/>
        <v>300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90</v>
      </c>
      <c r="O20" s="21"/>
      <c r="P20" s="32"/>
      <c r="Q20" s="32"/>
      <c r="R20" s="22"/>
      <c r="S20" s="13">
        <f t="shared" si="0"/>
        <v>90</v>
      </c>
      <c r="T20" s="13"/>
    </row>
    <row r="21" spans="1:20" ht="17.25">
      <c r="A21" s="111"/>
      <c r="B21" s="112"/>
      <c r="C21" s="5" t="s">
        <v>21</v>
      </c>
      <c r="D21" s="12">
        <v>680</v>
      </c>
      <c r="E21" s="12"/>
      <c r="F21" s="12">
        <v>1000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1680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700</v>
      </c>
      <c r="E22" s="12"/>
      <c r="F22" s="12">
        <v>1400</v>
      </c>
      <c r="G22" s="12"/>
      <c r="H22" s="12"/>
      <c r="I22" s="12">
        <v>200</v>
      </c>
      <c r="J22" s="12"/>
      <c r="K22" s="12">
        <v>20</v>
      </c>
      <c r="L22" s="12"/>
      <c r="M22" s="12"/>
      <c r="N22" s="12"/>
      <c r="O22" s="12">
        <v>200</v>
      </c>
      <c r="P22" s="12">
        <v>200</v>
      </c>
      <c r="Q22" s="12">
        <v>30</v>
      </c>
      <c r="R22" s="12"/>
      <c r="S22" s="13">
        <f t="shared" si="0"/>
        <v>2750</v>
      </c>
      <c r="T22" s="34">
        <f>(S22+S23+S24+S25+S26+S27+S28+S29+S30+S31+S32+S33+S34+S35+S36)/(3*S3)*100</f>
        <v>75.29137529137529</v>
      </c>
    </row>
    <row r="23" spans="1:20" ht="17.25">
      <c r="A23" s="116"/>
      <c r="B23" s="118"/>
      <c r="C23" s="7" t="s">
        <v>25</v>
      </c>
      <c r="D23" s="12">
        <v>500</v>
      </c>
      <c r="E23" s="12"/>
      <c r="F23" s="12">
        <v>850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1350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1600</v>
      </c>
      <c r="E28" s="12"/>
      <c r="F28" s="12">
        <v>3100</v>
      </c>
      <c r="G28" s="12"/>
      <c r="H28" s="12"/>
      <c r="I28" s="12">
        <v>300</v>
      </c>
      <c r="J28" s="12"/>
      <c r="K28" s="12">
        <v>80</v>
      </c>
      <c r="L28" s="12">
        <v>600</v>
      </c>
      <c r="M28" s="12"/>
      <c r="N28" s="12">
        <v>100</v>
      </c>
      <c r="O28" s="12">
        <v>400</v>
      </c>
      <c r="P28" s="12">
        <v>200</v>
      </c>
      <c r="Q28" s="12">
        <v>50</v>
      </c>
      <c r="R28" s="12"/>
      <c r="S28" s="13">
        <f t="shared" si="0"/>
        <v>6430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>
        <v>500</v>
      </c>
      <c r="M29" s="12"/>
      <c r="N29" s="12"/>
      <c r="O29" s="12"/>
      <c r="P29" s="12"/>
      <c r="Q29" s="12"/>
      <c r="R29" s="12"/>
      <c r="S29" s="13">
        <f t="shared" si="0"/>
        <v>500</v>
      </c>
      <c r="T29" s="13"/>
    </row>
    <row r="30" spans="1:20" ht="17.25">
      <c r="A30" s="116"/>
      <c r="B30" s="118"/>
      <c r="C30" s="6" t="s">
        <v>26</v>
      </c>
      <c r="D30" s="12">
        <v>200</v>
      </c>
      <c r="E30" s="12"/>
      <c r="F30" s="12">
        <v>200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400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1700</v>
      </c>
      <c r="E34" s="12"/>
      <c r="F34" s="12">
        <v>3200</v>
      </c>
      <c r="G34" s="12"/>
      <c r="H34" s="12"/>
      <c r="I34" s="12">
        <v>450</v>
      </c>
      <c r="J34" s="12"/>
      <c r="K34" s="12">
        <v>80</v>
      </c>
      <c r="L34" s="12">
        <v>1000</v>
      </c>
      <c r="M34" s="12"/>
      <c r="N34" s="12">
        <v>100</v>
      </c>
      <c r="O34" s="12">
        <v>1200</v>
      </c>
      <c r="P34" s="12"/>
      <c r="Q34" s="12">
        <v>50</v>
      </c>
      <c r="R34" s="12"/>
      <c r="S34" s="13">
        <f t="shared" si="0"/>
        <v>7780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50</v>
      </c>
      <c r="J35" s="12"/>
      <c r="K35" s="12"/>
      <c r="L35" s="20"/>
      <c r="M35" s="12"/>
      <c r="N35" s="12"/>
      <c r="O35" s="12"/>
      <c r="P35" s="12"/>
      <c r="Q35" s="12">
        <v>20</v>
      </c>
      <c r="R35" s="12"/>
      <c r="S35" s="13">
        <f t="shared" si="0"/>
        <v>70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100</v>
      </c>
      <c r="O36" s="20"/>
      <c r="P36" s="20"/>
      <c r="Q36" s="20"/>
      <c r="R36" s="20"/>
      <c r="S36" s="13">
        <f t="shared" si="0"/>
        <v>100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1650</v>
      </c>
      <c r="E37" s="12"/>
      <c r="F37" s="12">
        <v>2950</v>
      </c>
      <c r="G37" s="12"/>
      <c r="H37" s="12"/>
      <c r="I37" s="20"/>
      <c r="J37" s="12"/>
      <c r="K37" s="12">
        <v>70</v>
      </c>
      <c r="L37" s="20"/>
      <c r="M37" s="12"/>
      <c r="N37" s="12"/>
      <c r="O37" s="12">
        <v>1450</v>
      </c>
      <c r="P37" s="20"/>
      <c r="Q37" s="12"/>
      <c r="R37" s="12"/>
      <c r="S37" s="13">
        <f t="shared" si="0"/>
        <v>6120</v>
      </c>
      <c r="T37" s="34">
        <f>(S37+S38+S39+S40+S41)/(S3)*100</f>
        <v>92.3076923076923</v>
      </c>
    </row>
    <row r="38" spans="1:20" ht="17.25">
      <c r="A38" s="109"/>
      <c r="B38" s="110"/>
      <c r="C38" s="5" t="s">
        <v>31</v>
      </c>
      <c r="D38" s="12">
        <v>50</v>
      </c>
      <c r="E38" s="12"/>
      <c r="F38" s="12">
        <v>150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200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100</v>
      </c>
      <c r="O39" s="20"/>
      <c r="P39" s="12"/>
      <c r="Q39" s="20"/>
      <c r="R39" s="20"/>
      <c r="S39" s="13">
        <f t="shared" si="0"/>
        <v>100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450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450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1050</v>
      </c>
      <c r="M41" s="20"/>
      <c r="N41" s="20"/>
      <c r="O41" s="20"/>
      <c r="P41" s="20"/>
      <c r="Q41" s="20"/>
      <c r="R41" s="20"/>
      <c r="S41" s="13">
        <f t="shared" si="0"/>
        <v>1050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1050</v>
      </c>
      <c r="M43" s="20"/>
      <c r="N43" s="20"/>
      <c r="O43" s="20"/>
      <c r="P43" s="20"/>
      <c r="Q43" s="20"/>
      <c r="R43" s="20"/>
      <c r="S43" s="13">
        <f t="shared" si="0"/>
        <v>1050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1000</v>
      </c>
      <c r="M44" s="20"/>
      <c r="N44" s="20"/>
      <c r="O44" s="20"/>
      <c r="P44" s="20"/>
      <c r="Q44" s="20"/>
      <c r="R44" s="20"/>
      <c r="S44" s="13">
        <f t="shared" si="0"/>
        <v>1000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82.0367132867133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A1">
      <selection activeCell="I15" sqref="I15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34.57421875" style="0" bestFit="1" customWidth="1"/>
    <col min="4" max="4" width="4.8515625" style="0" bestFit="1" customWidth="1"/>
    <col min="5" max="5" width="4.57421875" style="0" bestFit="1" customWidth="1"/>
    <col min="6" max="7" width="3.57421875" style="0" bestFit="1" customWidth="1"/>
    <col min="8" max="8" width="2.7109375" style="0" bestFit="1" customWidth="1"/>
    <col min="9" max="9" width="6.421875" style="0" bestFit="1" customWidth="1"/>
    <col min="10" max="10" width="5.8515625" style="0" bestFit="1" customWidth="1"/>
    <col min="11" max="11" width="4.57421875" style="0" bestFit="1" customWidth="1"/>
    <col min="12" max="12" width="3.00390625" style="0" bestFit="1" customWidth="1"/>
    <col min="13" max="13" width="5.140625" style="0" bestFit="1" customWidth="1"/>
    <col min="14" max="14" width="5.421875" style="0" bestFit="1" customWidth="1"/>
    <col min="15" max="16" width="2.57421875" style="0" bestFit="1" customWidth="1"/>
    <col min="17" max="17" width="4.140625" style="0" customWidth="1"/>
    <col min="18" max="18" width="5.421875" style="0" bestFit="1" customWidth="1"/>
    <col min="19" max="19" width="4.421875" style="0" bestFit="1" customWidth="1"/>
    <col min="20" max="20" width="6.140625" style="0" bestFit="1" customWidth="1"/>
  </cols>
  <sheetData>
    <row r="1" spans="1:20" ht="22.5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8.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800</v>
      </c>
      <c r="E3" s="12"/>
      <c r="F3" s="12">
        <v>3600</v>
      </c>
      <c r="G3" s="12"/>
      <c r="H3" s="12">
        <v>500</v>
      </c>
      <c r="I3" s="12">
        <v>300</v>
      </c>
      <c r="J3" s="12">
        <v>0</v>
      </c>
      <c r="K3" s="12"/>
      <c r="L3" s="12">
        <v>900</v>
      </c>
      <c r="M3" s="12"/>
      <c r="N3" s="12"/>
      <c r="O3" s="12"/>
      <c r="P3" s="12">
        <v>130</v>
      </c>
      <c r="Q3" s="12"/>
      <c r="R3" s="12"/>
      <c r="S3" s="13">
        <f aca="true" t="shared" si="0" ref="S3:S44">SUM(D3:R3)</f>
        <v>6230</v>
      </c>
      <c r="T3" s="13"/>
    </row>
    <row r="4" spans="1:20" ht="17.25">
      <c r="A4" s="37"/>
      <c r="B4" s="19"/>
      <c r="C4" s="37" t="s">
        <v>38</v>
      </c>
      <c r="D4" s="12">
        <v>0</v>
      </c>
      <c r="E4" s="12"/>
      <c r="F4" s="12">
        <v>0</v>
      </c>
      <c r="G4" s="12"/>
      <c r="H4" s="12">
        <v>0</v>
      </c>
      <c r="I4" s="12">
        <v>50</v>
      </c>
      <c r="J4" s="12"/>
      <c r="K4" s="12"/>
      <c r="L4" s="12"/>
      <c r="M4" s="12"/>
      <c r="N4" s="12"/>
      <c r="O4" s="20"/>
      <c r="P4" s="12"/>
      <c r="Q4" s="12"/>
      <c r="R4" s="12"/>
      <c r="S4" s="13">
        <f t="shared" si="0"/>
        <v>50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/>
      <c r="G5" s="12"/>
      <c r="H5" s="12">
        <v>0</v>
      </c>
      <c r="I5" s="12">
        <v>0</v>
      </c>
      <c r="J5" s="12">
        <v>0</v>
      </c>
      <c r="K5" s="12"/>
      <c r="L5" s="12">
        <v>0</v>
      </c>
      <c r="M5" s="12">
        <v>0</v>
      </c>
      <c r="N5" s="12"/>
      <c r="O5" s="12"/>
      <c r="P5" s="12">
        <v>0</v>
      </c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39">
        <v>550</v>
      </c>
      <c r="E6" s="12"/>
      <c r="F6" s="39">
        <v>3200</v>
      </c>
      <c r="G6" s="12"/>
      <c r="H6" s="12">
        <v>450</v>
      </c>
      <c r="I6" s="12">
        <v>210</v>
      </c>
      <c r="J6" s="12"/>
      <c r="K6" s="12"/>
      <c r="L6" s="12">
        <v>900</v>
      </c>
      <c r="M6" s="12"/>
      <c r="N6" s="12"/>
      <c r="O6" s="20"/>
      <c r="P6" s="12">
        <v>130</v>
      </c>
      <c r="Q6" s="12"/>
      <c r="R6" s="12"/>
      <c r="S6" s="13">
        <f t="shared" si="0"/>
        <v>5440</v>
      </c>
      <c r="T6" s="34">
        <f>(S6+S7+S8)/S3*100</f>
        <v>97.59229534510433</v>
      </c>
    </row>
    <row r="7" spans="1:20" ht="17.25">
      <c r="A7" s="109"/>
      <c r="B7" s="110"/>
      <c r="C7" s="2" t="s">
        <v>41</v>
      </c>
      <c r="D7" s="12">
        <v>200</v>
      </c>
      <c r="E7" s="12"/>
      <c r="F7" s="12">
        <v>300</v>
      </c>
      <c r="G7" s="12"/>
      <c r="H7" s="12"/>
      <c r="I7" s="12">
        <v>40</v>
      </c>
      <c r="J7" s="12"/>
      <c r="K7" s="12"/>
      <c r="L7" s="12"/>
      <c r="M7" s="12"/>
      <c r="N7" s="12"/>
      <c r="O7" s="20"/>
      <c r="P7" s="12"/>
      <c r="Q7" s="12"/>
      <c r="R7" s="12"/>
      <c r="S7" s="13">
        <f t="shared" si="0"/>
        <v>540</v>
      </c>
      <c r="T7" s="13"/>
    </row>
    <row r="8" spans="1:20" ht="17.25">
      <c r="A8" s="111"/>
      <c r="B8" s="112"/>
      <c r="C8" s="2" t="s">
        <v>42</v>
      </c>
      <c r="D8" s="12">
        <v>50</v>
      </c>
      <c r="E8" s="12"/>
      <c r="F8" s="12">
        <v>50</v>
      </c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100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700</v>
      </c>
      <c r="E9" s="12"/>
      <c r="F9" s="12">
        <v>3000</v>
      </c>
      <c r="G9" s="12"/>
      <c r="H9" s="39">
        <v>400</v>
      </c>
      <c r="I9" s="12">
        <v>260</v>
      </c>
      <c r="J9" s="12"/>
      <c r="K9" s="12"/>
      <c r="L9" s="12">
        <v>900</v>
      </c>
      <c r="M9" s="12"/>
      <c r="N9" s="12"/>
      <c r="O9" s="20"/>
      <c r="P9" s="39">
        <v>80</v>
      </c>
      <c r="Q9" s="12"/>
      <c r="R9" s="12"/>
      <c r="S9" s="13">
        <f t="shared" si="0"/>
        <v>5340</v>
      </c>
      <c r="T9" s="34">
        <f>(S9+S10+S11+S12+S13)/(2*S3)*100</f>
        <v>93.90048154093098</v>
      </c>
    </row>
    <row r="10" spans="1:20" ht="21" customHeight="1">
      <c r="A10" s="125"/>
      <c r="B10" s="126"/>
      <c r="C10" s="14" t="s">
        <v>61</v>
      </c>
      <c r="D10" s="12"/>
      <c r="E10" s="12"/>
      <c r="F10" s="12"/>
      <c r="G10" s="12"/>
      <c r="H10" s="12">
        <v>100</v>
      </c>
      <c r="I10" s="12">
        <v>30</v>
      </c>
      <c r="J10" s="12"/>
      <c r="K10" s="12"/>
      <c r="L10" s="12"/>
      <c r="M10" s="12"/>
      <c r="N10" s="12"/>
      <c r="O10" s="12"/>
      <c r="P10" s="12">
        <v>50</v>
      </c>
      <c r="Q10" s="12"/>
      <c r="R10" s="12"/>
      <c r="S10" s="13">
        <f t="shared" si="0"/>
        <v>180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800</v>
      </c>
      <c r="E11" s="12"/>
      <c r="F11" s="12">
        <v>3100</v>
      </c>
      <c r="G11" s="12"/>
      <c r="H11" s="12">
        <v>500</v>
      </c>
      <c r="I11" s="12">
        <v>300</v>
      </c>
      <c r="J11" s="12"/>
      <c r="K11" s="12"/>
      <c r="L11" s="12">
        <v>900</v>
      </c>
      <c r="M11" s="12"/>
      <c r="N11" s="12"/>
      <c r="O11" s="20"/>
      <c r="P11" s="12">
        <v>130</v>
      </c>
      <c r="Q11" s="12"/>
      <c r="R11" s="12"/>
      <c r="S11" s="13">
        <f t="shared" si="0"/>
        <v>5730</v>
      </c>
      <c r="T11" s="15"/>
    </row>
    <row r="12" spans="1:20" ht="17.25">
      <c r="A12" s="113"/>
      <c r="B12" s="113"/>
      <c r="C12" s="3" t="s">
        <v>44</v>
      </c>
      <c r="D12" s="12">
        <v>450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0"/>
        <v>450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/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0</v>
      </c>
      <c r="T14" s="34">
        <f>(S14+S15+S16+S17+S18+S19+S20+S21)/S3*100</f>
        <v>49.64686998394864</v>
      </c>
    </row>
    <row r="15" spans="1:20" ht="17.25">
      <c r="A15" s="109"/>
      <c r="B15" s="110"/>
      <c r="C15" s="5" t="s">
        <v>60</v>
      </c>
      <c r="D15" s="12"/>
      <c r="E15" s="12"/>
      <c r="F15" s="12"/>
      <c r="G15" s="12"/>
      <c r="H15" s="12"/>
      <c r="I15" s="12">
        <v>50</v>
      </c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50</v>
      </c>
      <c r="T15" s="35"/>
    </row>
    <row r="16" spans="1:20" ht="17.25">
      <c r="A16" s="109"/>
      <c r="B16" s="110"/>
      <c r="C16" s="5" t="s">
        <v>48</v>
      </c>
      <c r="D16" s="12">
        <v>32</v>
      </c>
      <c r="E16" s="12"/>
      <c r="F16" s="12">
        <v>11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43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/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1"/>
      <c r="B21" s="112"/>
      <c r="C21" s="5" t="s">
        <v>21</v>
      </c>
      <c r="D21" s="12">
        <v>500</v>
      </c>
      <c r="E21" s="12"/>
      <c r="F21" s="12">
        <v>2500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3000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700</v>
      </c>
      <c r="E22" s="12"/>
      <c r="F22" s="12">
        <v>2400</v>
      </c>
      <c r="G22" s="12"/>
      <c r="H22" s="12">
        <v>500</v>
      </c>
      <c r="I22" s="12">
        <v>20</v>
      </c>
      <c r="J22" s="12"/>
      <c r="K22" s="12"/>
      <c r="L22" s="12">
        <v>200</v>
      </c>
      <c r="M22" s="12"/>
      <c r="N22" s="12"/>
      <c r="O22" s="12"/>
      <c r="P22" s="12"/>
      <c r="Q22" s="12"/>
      <c r="R22" s="12"/>
      <c r="S22" s="13">
        <f t="shared" si="0"/>
        <v>3820</v>
      </c>
      <c r="T22" s="34">
        <f>(S22+S23+S24+S25+S26+S27+S28+S29+S30+S31+S32+S33+S34+S35+S36)/(3*S3)*100</f>
        <v>74.79935794542536</v>
      </c>
    </row>
    <row r="23" spans="1:20" ht="17.25">
      <c r="A23" s="116"/>
      <c r="B23" s="118"/>
      <c r="C23" s="7" t="s">
        <v>25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750</v>
      </c>
      <c r="E28" s="12"/>
      <c r="F28" s="12">
        <v>3200</v>
      </c>
      <c r="G28" s="12"/>
      <c r="H28" s="12">
        <v>500</v>
      </c>
      <c r="I28" s="12">
        <v>250</v>
      </c>
      <c r="J28" s="12"/>
      <c r="K28" s="12"/>
      <c r="L28" s="12">
        <v>600</v>
      </c>
      <c r="M28" s="12"/>
      <c r="N28" s="12"/>
      <c r="O28" s="12"/>
      <c r="P28" s="12">
        <v>130</v>
      </c>
      <c r="Q28" s="12"/>
      <c r="R28" s="12"/>
      <c r="S28" s="13">
        <f t="shared" si="0"/>
        <v>5430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600</v>
      </c>
      <c r="E34" s="12"/>
      <c r="F34" s="12">
        <v>2500</v>
      </c>
      <c r="G34" s="12"/>
      <c r="H34" s="12">
        <v>400</v>
      </c>
      <c r="I34" s="12">
        <v>300</v>
      </c>
      <c r="J34" s="12"/>
      <c r="K34" s="12"/>
      <c r="L34" s="12">
        <v>800</v>
      </c>
      <c r="M34" s="12"/>
      <c r="N34" s="12"/>
      <c r="O34" s="12"/>
      <c r="P34" s="12">
        <v>130</v>
      </c>
      <c r="Q34" s="12"/>
      <c r="R34" s="12"/>
      <c r="S34" s="13">
        <f t="shared" si="0"/>
        <v>4730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600</v>
      </c>
      <c r="E37" s="12"/>
      <c r="F37" s="12">
        <v>2500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/>
      <c r="R37" s="12"/>
      <c r="S37" s="13">
        <f t="shared" si="0"/>
        <v>3100</v>
      </c>
      <c r="T37" s="34">
        <f>(S37+S38+S39+S40+S41)/(S3)*100</f>
        <v>81.86195826645265</v>
      </c>
    </row>
    <row r="38" spans="1:20" ht="17.25">
      <c r="A38" s="109"/>
      <c r="B38" s="110"/>
      <c r="C38" s="5" t="s">
        <v>31</v>
      </c>
      <c r="D38" s="12">
        <v>200</v>
      </c>
      <c r="E38" s="12"/>
      <c r="F38" s="12">
        <v>900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1100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/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900</v>
      </c>
      <c r="M41" s="20"/>
      <c r="N41" s="20"/>
      <c r="O41" s="20"/>
      <c r="P41" s="20"/>
      <c r="Q41" s="20"/>
      <c r="R41" s="20"/>
      <c r="S41" s="13">
        <f t="shared" si="0"/>
        <v>900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600</v>
      </c>
      <c r="M43" s="20"/>
      <c r="N43" s="20"/>
      <c r="O43" s="20"/>
      <c r="P43" s="20"/>
      <c r="Q43" s="20"/>
      <c r="R43" s="20"/>
      <c r="S43" s="13">
        <f t="shared" si="0"/>
        <v>600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600</v>
      </c>
      <c r="M44" s="20"/>
      <c r="N44" s="20"/>
      <c r="O44" s="20"/>
      <c r="P44" s="20"/>
      <c r="Q44" s="20"/>
      <c r="R44" s="20"/>
      <c r="S44" s="13">
        <f t="shared" si="0"/>
        <v>600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80.16252006420545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J7" sqref="J7"/>
    </sheetView>
  </sheetViews>
  <sheetFormatPr defaultColWidth="9.140625" defaultRowHeight="15"/>
  <cols>
    <col min="1" max="1" width="4.140625" style="73" customWidth="1"/>
    <col min="2" max="2" width="4.7109375" style="73" customWidth="1"/>
    <col min="3" max="3" width="38.28125" style="73" customWidth="1"/>
    <col min="4" max="4" width="5.57421875" style="73" bestFit="1" customWidth="1"/>
    <col min="5" max="5" width="5.28125" style="73" bestFit="1" customWidth="1"/>
    <col min="6" max="6" width="5.57421875" style="73" customWidth="1"/>
    <col min="7" max="7" width="4.140625" style="73" bestFit="1" customWidth="1"/>
    <col min="8" max="8" width="2.7109375" style="73" bestFit="1" customWidth="1"/>
    <col min="9" max="9" width="8.140625" style="73" customWidth="1"/>
    <col min="10" max="10" width="6.7109375" style="73" bestFit="1" customWidth="1"/>
    <col min="11" max="11" width="8.421875" style="73" bestFit="1" customWidth="1"/>
    <col min="12" max="12" width="5.28125" style="73" customWidth="1"/>
    <col min="13" max="13" width="5.8515625" style="73" bestFit="1" customWidth="1"/>
    <col min="14" max="14" width="5.57421875" style="73" customWidth="1"/>
    <col min="15" max="15" width="6.140625" style="73" customWidth="1"/>
    <col min="16" max="16" width="3.421875" style="73" customWidth="1"/>
    <col min="17" max="17" width="6.57421875" style="73" bestFit="1" customWidth="1"/>
    <col min="18" max="18" width="6.28125" style="73" bestFit="1" customWidth="1"/>
    <col min="19" max="19" width="5.28125" style="73" customWidth="1"/>
    <col min="20" max="20" width="7.00390625" style="73" bestFit="1" customWidth="1"/>
    <col min="21" max="16384" width="9.140625" style="73" customWidth="1"/>
  </cols>
  <sheetData>
    <row r="1" spans="1:20" ht="18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36">
      <c r="A2" s="131" t="s">
        <v>0</v>
      </c>
      <c r="B2" s="131"/>
      <c r="C2" s="131"/>
      <c r="D2" s="74" t="s">
        <v>1</v>
      </c>
      <c r="E2" s="74" t="s">
        <v>2</v>
      </c>
      <c r="F2" s="74" t="s">
        <v>3</v>
      </c>
      <c r="G2" s="74" t="s">
        <v>4</v>
      </c>
      <c r="H2" s="74" t="s">
        <v>5</v>
      </c>
      <c r="I2" s="74" t="s">
        <v>6</v>
      </c>
      <c r="J2" s="74" t="s">
        <v>88</v>
      </c>
      <c r="K2" s="74" t="s">
        <v>8</v>
      </c>
      <c r="L2" s="74" t="s">
        <v>9</v>
      </c>
      <c r="M2" s="74" t="s">
        <v>89</v>
      </c>
      <c r="N2" s="74" t="s">
        <v>11</v>
      </c>
      <c r="O2" s="74" t="s">
        <v>12</v>
      </c>
      <c r="P2" s="74" t="s">
        <v>13</v>
      </c>
      <c r="Q2" s="74" t="s">
        <v>14</v>
      </c>
      <c r="R2" s="74" t="s">
        <v>15</v>
      </c>
      <c r="S2" s="74" t="s">
        <v>16</v>
      </c>
      <c r="T2" s="74" t="s">
        <v>17</v>
      </c>
    </row>
    <row r="3" spans="1:20" ht="18">
      <c r="A3" s="132" t="s">
        <v>64</v>
      </c>
      <c r="B3" s="132"/>
      <c r="C3" s="132"/>
      <c r="D3" s="12">
        <v>450</v>
      </c>
      <c r="E3" s="12">
        <v>0</v>
      </c>
      <c r="F3" s="12">
        <v>750</v>
      </c>
      <c r="G3" s="12">
        <v>0</v>
      </c>
      <c r="H3" s="12">
        <v>0</v>
      </c>
      <c r="I3" s="12">
        <v>100</v>
      </c>
      <c r="J3" s="12">
        <v>0</v>
      </c>
      <c r="K3" s="12">
        <v>30</v>
      </c>
      <c r="L3" s="12">
        <v>250</v>
      </c>
      <c r="M3" s="12">
        <v>0</v>
      </c>
      <c r="N3" s="12">
        <v>28</v>
      </c>
      <c r="O3" s="12">
        <v>1850</v>
      </c>
      <c r="P3" s="12">
        <v>20</v>
      </c>
      <c r="Q3" s="12">
        <v>27</v>
      </c>
      <c r="R3" s="12">
        <v>0</v>
      </c>
      <c r="S3" s="75">
        <f aca="true" t="shared" si="0" ref="S3:S44">SUM(D3:R3)</f>
        <v>3505</v>
      </c>
      <c r="T3" s="75"/>
    </row>
    <row r="4" spans="1:20" ht="18">
      <c r="A4" s="139" t="s">
        <v>38</v>
      </c>
      <c r="B4" s="140"/>
      <c r="C4" s="141"/>
      <c r="D4" s="12">
        <v>60</v>
      </c>
      <c r="E4" s="12">
        <v>0</v>
      </c>
      <c r="F4" s="12">
        <v>53</v>
      </c>
      <c r="G4" s="12">
        <v>0</v>
      </c>
      <c r="H4" s="12">
        <v>0</v>
      </c>
      <c r="I4" s="12">
        <v>0</v>
      </c>
      <c r="J4" s="12"/>
      <c r="K4" s="12">
        <v>30</v>
      </c>
      <c r="L4" s="12">
        <v>0</v>
      </c>
      <c r="M4" s="12"/>
      <c r="N4" s="12">
        <v>0</v>
      </c>
      <c r="O4" s="20">
        <v>0</v>
      </c>
      <c r="P4" s="12">
        <v>0</v>
      </c>
      <c r="Q4" s="12">
        <v>0</v>
      </c>
      <c r="R4" s="12"/>
      <c r="S4" s="75">
        <f t="shared" si="0"/>
        <v>143</v>
      </c>
      <c r="T4" s="75"/>
    </row>
    <row r="5" spans="1:20" ht="18">
      <c r="A5" s="139" t="s">
        <v>39</v>
      </c>
      <c r="B5" s="140"/>
      <c r="C5" s="141"/>
      <c r="D5" s="12"/>
      <c r="E5" s="12">
        <v>0</v>
      </c>
      <c r="F5" s="12"/>
      <c r="G5" s="12">
        <v>0</v>
      </c>
      <c r="H5" s="12">
        <v>0</v>
      </c>
      <c r="I5" s="12">
        <v>0</v>
      </c>
      <c r="J5" s="12"/>
      <c r="K5" s="12">
        <v>0</v>
      </c>
      <c r="L5" s="12"/>
      <c r="M5" s="12"/>
      <c r="N5" s="12">
        <v>0</v>
      </c>
      <c r="O5" s="12">
        <v>0</v>
      </c>
      <c r="P5" s="12">
        <v>0</v>
      </c>
      <c r="Q5" s="12">
        <v>0</v>
      </c>
      <c r="R5" s="12"/>
      <c r="S5" s="75">
        <f t="shared" si="0"/>
        <v>0</v>
      </c>
      <c r="T5" s="75"/>
    </row>
    <row r="6" spans="1:20" ht="17.25" customHeight="1">
      <c r="A6" s="133" t="s">
        <v>45</v>
      </c>
      <c r="B6" s="134"/>
      <c r="C6" s="76" t="s">
        <v>40</v>
      </c>
      <c r="D6" s="12">
        <v>190</v>
      </c>
      <c r="E6" s="12">
        <v>0</v>
      </c>
      <c r="F6" s="12">
        <v>292</v>
      </c>
      <c r="G6" s="12">
        <v>0</v>
      </c>
      <c r="H6" s="12">
        <v>0</v>
      </c>
      <c r="I6" s="12">
        <v>30</v>
      </c>
      <c r="J6" s="12"/>
      <c r="K6" s="12">
        <v>0</v>
      </c>
      <c r="L6" s="12">
        <v>146</v>
      </c>
      <c r="M6" s="12"/>
      <c r="N6" s="12">
        <v>28</v>
      </c>
      <c r="O6" s="20">
        <v>1850</v>
      </c>
      <c r="P6" s="12">
        <v>10</v>
      </c>
      <c r="Q6" s="12">
        <v>10</v>
      </c>
      <c r="R6" s="12"/>
      <c r="S6" s="75">
        <f t="shared" si="0"/>
        <v>2556</v>
      </c>
      <c r="T6" s="77">
        <f>(S6+S7+S8)/S3*100</f>
        <v>99.51497860199716</v>
      </c>
    </row>
    <row r="7" spans="1:20" ht="18">
      <c r="A7" s="135"/>
      <c r="B7" s="136"/>
      <c r="C7" s="76" t="s">
        <v>41</v>
      </c>
      <c r="D7" s="12">
        <v>255</v>
      </c>
      <c r="E7" s="12">
        <v>0</v>
      </c>
      <c r="F7" s="12">
        <v>450</v>
      </c>
      <c r="G7" s="12">
        <v>0</v>
      </c>
      <c r="H7" s="12">
        <v>0</v>
      </c>
      <c r="I7" s="12">
        <v>70</v>
      </c>
      <c r="J7" s="12"/>
      <c r="K7" s="12">
        <v>30</v>
      </c>
      <c r="L7" s="12">
        <v>100</v>
      </c>
      <c r="M7" s="12"/>
      <c r="N7" s="12"/>
      <c r="O7" s="20"/>
      <c r="P7" s="12">
        <v>10</v>
      </c>
      <c r="Q7" s="12">
        <v>17</v>
      </c>
      <c r="R7" s="12"/>
      <c r="S7" s="75">
        <f t="shared" si="0"/>
        <v>932</v>
      </c>
      <c r="T7" s="75"/>
    </row>
    <row r="8" spans="1:20" ht="18">
      <c r="A8" s="137"/>
      <c r="B8" s="138"/>
      <c r="C8" s="76" t="s">
        <v>42</v>
      </c>
      <c r="D8" s="12"/>
      <c r="E8" s="12">
        <v>0</v>
      </c>
      <c r="F8" s="12"/>
      <c r="G8" s="12">
        <v>0</v>
      </c>
      <c r="H8" s="12">
        <v>0</v>
      </c>
      <c r="I8" s="12"/>
      <c r="J8" s="12"/>
      <c r="K8" s="12"/>
      <c r="L8" s="12"/>
      <c r="M8" s="12"/>
      <c r="N8" s="12"/>
      <c r="O8" s="20"/>
      <c r="P8" s="12"/>
      <c r="Q8" s="12"/>
      <c r="R8" s="12"/>
      <c r="S8" s="75">
        <f t="shared" si="0"/>
        <v>0</v>
      </c>
      <c r="T8" s="75"/>
    </row>
    <row r="9" spans="1:20" ht="18" customHeight="1">
      <c r="A9" s="142" t="s">
        <v>46</v>
      </c>
      <c r="B9" s="142"/>
      <c r="C9" s="78" t="s">
        <v>18</v>
      </c>
      <c r="D9" s="12"/>
      <c r="E9" s="12">
        <v>0</v>
      </c>
      <c r="F9" s="12"/>
      <c r="G9" s="12">
        <v>0</v>
      </c>
      <c r="H9" s="12">
        <v>0</v>
      </c>
      <c r="I9" s="12"/>
      <c r="J9" s="12"/>
      <c r="K9" s="12"/>
      <c r="L9" s="12"/>
      <c r="M9" s="12"/>
      <c r="N9" s="12"/>
      <c r="O9" s="20"/>
      <c r="P9" s="12"/>
      <c r="Q9" s="12"/>
      <c r="R9" s="12"/>
      <c r="S9" s="75">
        <f t="shared" si="0"/>
        <v>0</v>
      </c>
      <c r="T9" s="77">
        <f>(S9+S10+S11+S12+S13)/(2*S3)*100</f>
        <v>97.81740370898716</v>
      </c>
    </row>
    <row r="10" spans="1:20" ht="20.25" customHeight="1">
      <c r="A10" s="142"/>
      <c r="B10" s="142"/>
      <c r="C10" s="78" t="s">
        <v>61</v>
      </c>
      <c r="D10" s="12">
        <v>445</v>
      </c>
      <c r="E10" s="12">
        <v>0</v>
      </c>
      <c r="F10" s="12">
        <v>742</v>
      </c>
      <c r="G10" s="12">
        <v>0</v>
      </c>
      <c r="H10" s="12">
        <v>0</v>
      </c>
      <c r="I10" s="12">
        <v>100</v>
      </c>
      <c r="J10" s="12"/>
      <c r="K10" s="12">
        <v>30</v>
      </c>
      <c r="L10" s="12">
        <v>250</v>
      </c>
      <c r="M10" s="12"/>
      <c r="N10" s="12">
        <v>28</v>
      </c>
      <c r="O10" s="20">
        <v>1850</v>
      </c>
      <c r="P10" s="12">
        <v>20</v>
      </c>
      <c r="Q10" s="12">
        <v>27</v>
      </c>
      <c r="R10" s="12"/>
      <c r="S10" s="75">
        <f t="shared" si="0"/>
        <v>3492</v>
      </c>
      <c r="T10" s="75"/>
    </row>
    <row r="11" spans="1:20" ht="21" customHeight="1">
      <c r="A11" s="142" t="s">
        <v>47</v>
      </c>
      <c r="B11" s="142"/>
      <c r="C11" s="79" t="s">
        <v>43</v>
      </c>
      <c r="D11" s="12">
        <v>385</v>
      </c>
      <c r="E11" s="12">
        <v>0</v>
      </c>
      <c r="F11" s="12">
        <v>680</v>
      </c>
      <c r="G11" s="12">
        <v>0</v>
      </c>
      <c r="H11" s="12">
        <v>0</v>
      </c>
      <c r="I11" s="12">
        <v>100</v>
      </c>
      <c r="J11" s="12"/>
      <c r="K11" s="12">
        <v>30</v>
      </c>
      <c r="L11" s="12">
        <v>245</v>
      </c>
      <c r="M11" s="12"/>
      <c r="N11" s="12">
        <v>28</v>
      </c>
      <c r="O11" s="20"/>
      <c r="P11" s="12">
        <v>20</v>
      </c>
      <c r="Q11" s="12">
        <v>27</v>
      </c>
      <c r="R11" s="12"/>
      <c r="S11" s="75">
        <f t="shared" si="0"/>
        <v>1515</v>
      </c>
      <c r="T11" s="80"/>
    </row>
    <row r="12" spans="1:20" ht="17.25" customHeight="1">
      <c r="A12" s="142"/>
      <c r="B12" s="142"/>
      <c r="C12" s="79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75">
        <f t="shared" si="0"/>
        <v>0</v>
      </c>
      <c r="T12" s="75"/>
    </row>
    <row r="13" spans="1:20" ht="18">
      <c r="A13" s="142"/>
      <c r="B13" s="142"/>
      <c r="C13" s="84" t="s">
        <v>59</v>
      </c>
      <c r="D13" s="85"/>
      <c r="E13" s="86"/>
      <c r="F13" s="86"/>
      <c r="G13" s="87"/>
      <c r="H13" s="88"/>
      <c r="I13" s="88"/>
      <c r="J13" s="88"/>
      <c r="K13" s="88"/>
      <c r="L13" s="88"/>
      <c r="M13" s="88"/>
      <c r="N13" s="88"/>
      <c r="O13" s="88">
        <v>1850</v>
      </c>
      <c r="P13" s="88"/>
      <c r="Q13" s="85"/>
      <c r="R13" s="87"/>
      <c r="S13" s="75">
        <f>SUM(D13:R13)</f>
        <v>1850</v>
      </c>
      <c r="T13" s="75"/>
    </row>
    <row r="14" spans="1:20" ht="18" customHeight="1">
      <c r="A14" s="129" t="s">
        <v>19</v>
      </c>
      <c r="B14" s="129"/>
      <c r="C14" s="89" t="s">
        <v>20</v>
      </c>
      <c r="D14" s="88">
        <v>60</v>
      </c>
      <c r="E14" s="88"/>
      <c r="F14" s="88">
        <v>53</v>
      </c>
      <c r="G14" s="88"/>
      <c r="H14" s="88"/>
      <c r="I14" s="88"/>
      <c r="J14" s="88"/>
      <c r="K14" s="88">
        <v>30</v>
      </c>
      <c r="L14" s="88"/>
      <c r="M14" s="88"/>
      <c r="N14" s="88"/>
      <c r="O14" s="88"/>
      <c r="P14" s="88"/>
      <c r="Q14" s="88"/>
      <c r="R14" s="88"/>
      <c r="S14" s="75">
        <f t="shared" si="0"/>
        <v>143</v>
      </c>
      <c r="T14" s="77">
        <f>(S14+S15+S16+S17+S18+S19+S20+S21)/S3*100</f>
        <v>61.62624821683309</v>
      </c>
    </row>
    <row r="15" spans="1:20" ht="17.25" customHeight="1">
      <c r="A15" s="129"/>
      <c r="B15" s="129"/>
      <c r="C15" s="89" t="s">
        <v>60</v>
      </c>
      <c r="D15" s="90"/>
      <c r="E15" s="90"/>
      <c r="F15" s="90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75">
        <f t="shared" si="0"/>
        <v>0</v>
      </c>
      <c r="T15" s="91"/>
    </row>
    <row r="16" spans="1:20" ht="18">
      <c r="A16" s="129"/>
      <c r="B16" s="129"/>
      <c r="C16" s="89" t="s">
        <v>48</v>
      </c>
      <c r="D16" s="88">
        <v>20</v>
      </c>
      <c r="E16" s="88"/>
      <c r="F16" s="88">
        <v>5</v>
      </c>
      <c r="G16" s="88"/>
      <c r="H16" s="88"/>
      <c r="I16" s="88"/>
      <c r="J16" s="88"/>
      <c r="K16" s="88"/>
      <c r="L16" s="88">
        <v>20</v>
      </c>
      <c r="M16" s="88"/>
      <c r="N16" s="88"/>
      <c r="O16" s="88"/>
      <c r="P16" s="88"/>
      <c r="Q16" s="88"/>
      <c r="R16" s="88"/>
      <c r="S16" s="75">
        <f>SUM(D16:R16)</f>
        <v>45</v>
      </c>
      <c r="T16" s="75"/>
    </row>
    <row r="17" spans="1:20" ht="18">
      <c r="A17" s="129"/>
      <c r="B17" s="129"/>
      <c r="C17" s="89" t="s">
        <v>49</v>
      </c>
      <c r="D17" s="88"/>
      <c r="E17" s="88"/>
      <c r="F17" s="88"/>
      <c r="G17" s="88"/>
      <c r="H17" s="88"/>
      <c r="I17" s="88">
        <v>100</v>
      </c>
      <c r="J17" s="88"/>
      <c r="K17" s="88"/>
      <c r="L17" s="88"/>
      <c r="M17" s="88"/>
      <c r="N17" s="88"/>
      <c r="O17" s="88"/>
      <c r="P17" s="88"/>
      <c r="Q17" s="88"/>
      <c r="R17" s="88"/>
      <c r="S17" s="75">
        <f t="shared" si="0"/>
        <v>100</v>
      </c>
      <c r="T17" s="75"/>
    </row>
    <row r="18" spans="1:20" ht="18">
      <c r="A18" s="129"/>
      <c r="B18" s="129"/>
      <c r="C18" s="89" t="s">
        <v>62</v>
      </c>
      <c r="D18" s="92"/>
      <c r="E18" s="92"/>
      <c r="F18" s="92"/>
      <c r="G18" s="92"/>
      <c r="H18" s="88"/>
      <c r="I18" s="88"/>
      <c r="J18" s="88"/>
      <c r="K18" s="88"/>
      <c r="L18" s="88"/>
      <c r="M18" s="88"/>
      <c r="N18" s="88"/>
      <c r="O18" s="88">
        <v>763</v>
      </c>
      <c r="P18" s="88">
        <v>0</v>
      </c>
      <c r="Q18" s="88"/>
      <c r="R18" s="88"/>
      <c r="S18" s="75">
        <f>SUM(D18:R18)</f>
        <v>763</v>
      </c>
      <c r="T18" s="75"/>
    </row>
    <row r="19" spans="1:20" ht="18">
      <c r="A19" s="129"/>
      <c r="B19" s="129"/>
      <c r="C19" s="89" t="s">
        <v>50</v>
      </c>
      <c r="D19" s="92"/>
      <c r="E19" s="92"/>
      <c r="F19" s="92"/>
      <c r="G19" s="92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75">
        <f t="shared" si="0"/>
        <v>0</v>
      </c>
      <c r="T19" s="75"/>
    </row>
    <row r="20" spans="1:20" ht="18">
      <c r="A20" s="129"/>
      <c r="B20" s="129"/>
      <c r="C20" s="89" t="s">
        <v>51</v>
      </c>
      <c r="D20" s="92"/>
      <c r="E20" s="92"/>
      <c r="F20" s="92"/>
      <c r="G20" s="92"/>
      <c r="H20" s="88"/>
      <c r="I20" s="88"/>
      <c r="J20" s="88"/>
      <c r="K20" s="92"/>
      <c r="L20" s="92"/>
      <c r="M20" s="92"/>
      <c r="N20" s="88"/>
      <c r="O20" s="92"/>
      <c r="P20" s="92"/>
      <c r="Q20" s="92"/>
      <c r="R20" s="92"/>
      <c r="S20" s="75">
        <f t="shared" si="0"/>
        <v>0</v>
      </c>
      <c r="T20" s="75"/>
    </row>
    <row r="21" spans="1:20" ht="18">
      <c r="A21" s="129"/>
      <c r="B21" s="129"/>
      <c r="C21" s="89" t="s">
        <v>21</v>
      </c>
      <c r="D21" s="88">
        <v>365</v>
      </c>
      <c r="E21" s="88"/>
      <c r="F21" s="88">
        <v>684</v>
      </c>
      <c r="G21" s="88"/>
      <c r="H21" s="88"/>
      <c r="I21" s="88"/>
      <c r="J21" s="88"/>
      <c r="K21" s="88"/>
      <c r="L21" s="88">
        <v>60</v>
      </c>
      <c r="M21" s="88"/>
      <c r="N21" s="88"/>
      <c r="O21" s="88"/>
      <c r="P21" s="88"/>
      <c r="Q21" s="88"/>
      <c r="R21" s="88"/>
      <c r="S21" s="75">
        <f t="shared" si="0"/>
        <v>1109</v>
      </c>
      <c r="T21" s="75"/>
    </row>
    <row r="22" spans="1:20" ht="18">
      <c r="A22" s="129" t="s">
        <v>22</v>
      </c>
      <c r="B22" s="129" t="s">
        <v>23</v>
      </c>
      <c r="C22" s="94" t="s">
        <v>24</v>
      </c>
      <c r="D22" s="12">
        <v>200</v>
      </c>
      <c r="E22" s="12"/>
      <c r="F22" s="12">
        <v>300</v>
      </c>
      <c r="G22" s="12"/>
      <c r="H22" s="12"/>
      <c r="I22" s="12">
        <v>75</v>
      </c>
      <c r="J22" s="12"/>
      <c r="K22" s="12"/>
      <c r="L22" s="12"/>
      <c r="M22" s="12"/>
      <c r="N22" s="12">
        <v>12</v>
      </c>
      <c r="O22" s="12">
        <v>200</v>
      </c>
      <c r="P22" s="12">
        <v>18</v>
      </c>
      <c r="Q22" s="12"/>
      <c r="R22" s="12"/>
      <c r="S22" s="75">
        <f t="shared" si="0"/>
        <v>805</v>
      </c>
      <c r="T22" s="77">
        <f>(S22+S23+S24+S25+S26+S27+S28+S29+S30+S31+S32+S33+S34+S35+S36)/(3*S3)*100</f>
        <v>62.1207798383262</v>
      </c>
    </row>
    <row r="23" spans="1:20" ht="17.25" customHeight="1">
      <c r="A23" s="129"/>
      <c r="B23" s="129"/>
      <c r="C23" s="95" t="s">
        <v>25</v>
      </c>
      <c r="D23" s="12">
        <v>100</v>
      </c>
      <c r="E23" s="12"/>
      <c r="F23" s="12">
        <v>150</v>
      </c>
      <c r="G23" s="12"/>
      <c r="H23" s="12"/>
      <c r="I23" s="12">
        <v>25</v>
      </c>
      <c r="J23" s="12"/>
      <c r="K23" s="12">
        <v>25</v>
      </c>
      <c r="L23" s="12"/>
      <c r="M23" s="12"/>
      <c r="N23" s="12"/>
      <c r="O23" s="12"/>
      <c r="P23" s="12"/>
      <c r="Q23" s="12"/>
      <c r="R23" s="12"/>
      <c r="S23" s="75">
        <f t="shared" si="0"/>
        <v>300</v>
      </c>
      <c r="T23" s="75"/>
    </row>
    <row r="24" spans="1:20" ht="18">
      <c r="A24" s="129"/>
      <c r="B24" s="129"/>
      <c r="C24" s="94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75">
        <f t="shared" si="0"/>
        <v>0</v>
      </c>
      <c r="T24" s="75"/>
    </row>
    <row r="25" spans="1:20" ht="18">
      <c r="A25" s="129"/>
      <c r="B25" s="129"/>
      <c r="C25" s="94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75">
        <f t="shared" si="0"/>
        <v>0</v>
      </c>
      <c r="T25" s="75"/>
    </row>
    <row r="26" spans="1:20" ht="18">
      <c r="A26" s="129"/>
      <c r="B26" s="129"/>
      <c r="C26" s="94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75">
        <f t="shared" si="0"/>
        <v>0</v>
      </c>
      <c r="T26" s="75"/>
    </row>
    <row r="27" spans="1:20" ht="18">
      <c r="A27" s="129"/>
      <c r="B27" s="129"/>
      <c r="C27" s="94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75">
        <f t="shared" si="0"/>
        <v>0</v>
      </c>
      <c r="T27" s="75"/>
    </row>
    <row r="28" spans="1:20" ht="18">
      <c r="A28" s="129"/>
      <c r="B28" s="129" t="s">
        <v>27</v>
      </c>
      <c r="C28" s="94" t="s">
        <v>24</v>
      </c>
      <c r="D28" s="12">
        <v>450</v>
      </c>
      <c r="E28" s="12"/>
      <c r="F28" s="12">
        <v>500</v>
      </c>
      <c r="G28" s="12"/>
      <c r="H28" s="12"/>
      <c r="I28" s="12">
        <v>100</v>
      </c>
      <c r="J28" s="12"/>
      <c r="K28" s="12">
        <v>25</v>
      </c>
      <c r="L28" s="12">
        <v>40</v>
      </c>
      <c r="M28" s="12"/>
      <c r="N28" s="12">
        <v>12</v>
      </c>
      <c r="O28" s="12">
        <v>1600</v>
      </c>
      <c r="P28" s="12">
        <v>18</v>
      </c>
      <c r="Q28" s="12"/>
      <c r="R28" s="12"/>
      <c r="S28" s="75">
        <f t="shared" si="0"/>
        <v>2745</v>
      </c>
      <c r="T28" s="75"/>
    </row>
    <row r="29" spans="1:20" ht="17.25" customHeight="1">
      <c r="A29" s="129"/>
      <c r="B29" s="129"/>
      <c r="C29" s="95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5">
        <f t="shared" si="0"/>
        <v>0</v>
      </c>
      <c r="T29" s="75"/>
    </row>
    <row r="30" spans="1:20" ht="18">
      <c r="A30" s="129"/>
      <c r="B30" s="129"/>
      <c r="C30" s="94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75">
        <f t="shared" si="0"/>
        <v>0</v>
      </c>
      <c r="T30" s="75"/>
    </row>
    <row r="31" spans="1:20" ht="18">
      <c r="A31" s="129"/>
      <c r="B31" s="129"/>
      <c r="C31" s="94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75">
        <f t="shared" si="0"/>
        <v>0</v>
      </c>
      <c r="T31" s="75"/>
    </row>
    <row r="32" spans="1:20" ht="18">
      <c r="A32" s="129"/>
      <c r="B32" s="129"/>
      <c r="C32" s="94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75">
        <f t="shared" si="0"/>
        <v>0</v>
      </c>
      <c r="T32" s="75"/>
    </row>
    <row r="33" spans="1:20" ht="18">
      <c r="A33" s="129"/>
      <c r="B33" s="129"/>
      <c r="C33" s="94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75">
        <f t="shared" si="0"/>
        <v>0</v>
      </c>
      <c r="T33" s="75"/>
    </row>
    <row r="34" spans="1:20" ht="18">
      <c r="A34" s="129"/>
      <c r="B34" s="129" t="s">
        <v>55</v>
      </c>
      <c r="C34" s="96" t="s">
        <v>53</v>
      </c>
      <c r="D34" s="12">
        <v>450</v>
      </c>
      <c r="E34" s="12">
        <v>0</v>
      </c>
      <c r="F34" s="12">
        <v>750</v>
      </c>
      <c r="G34" s="12">
        <v>0</v>
      </c>
      <c r="H34" s="12">
        <v>0</v>
      </c>
      <c r="I34" s="12">
        <v>100</v>
      </c>
      <c r="J34" s="12"/>
      <c r="K34" s="12">
        <v>30</v>
      </c>
      <c r="L34" s="12">
        <v>200</v>
      </c>
      <c r="M34" s="12"/>
      <c r="N34" s="12">
        <v>10</v>
      </c>
      <c r="O34" s="12">
        <v>1000</v>
      </c>
      <c r="P34" s="12">
        <v>10</v>
      </c>
      <c r="Q34" s="12">
        <v>10</v>
      </c>
      <c r="R34" s="12">
        <v>0</v>
      </c>
      <c r="S34" s="75">
        <f t="shared" si="0"/>
        <v>2560</v>
      </c>
      <c r="T34" s="75"/>
    </row>
    <row r="35" spans="1:20" ht="18">
      <c r="A35" s="129"/>
      <c r="B35" s="129"/>
      <c r="C35" s="97" t="s">
        <v>54</v>
      </c>
      <c r="D35" s="20"/>
      <c r="E35" s="20"/>
      <c r="F35" s="20"/>
      <c r="G35" s="20"/>
      <c r="H35" s="12"/>
      <c r="I35" s="12">
        <v>100</v>
      </c>
      <c r="J35" s="12"/>
      <c r="K35" s="12"/>
      <c r="L35" s="20"/>
      <c r="M35" s="12"/>
      <c r="N35" s="12"/>
      <c r="O35" s="12"/>
      <c r="P35" s="12">
        <v>0</v>
      </c>
      <c r="Q35" s="12"/>
      <c r="R35" s="12"/>
      <c r="S35" s="75">
        <f t="shared" si="0"/>
        <v>100</v>
      </c>
      <c r="T35" s="75"/>
    </row>
    <row r="36" spans="1:20" ht="18">
      <c r="A36" s="129"/>
      <c r="B36" s="129"/>
      <c r="C36" s="98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22</v>
      </c>
      <c r="O36" s="20"/>
      <c r="P36" s="20"/>
      <c r="Q36" s="20"/>
      <c r="R36" s="20"/>
      <c r="S36" s="75">
        <f t="shared" si="0"/>
        <v>22</v>
      </c>
      <c r="T36" s="75"/>
    </row>
    <row r="37" spans="1:20" ht="18" customHeight="1">
      <c r="A37" s="129" t="s">
        <v>29</v>
      </c>
      <c r="B37" s="129"/>
      <c r="C37" s="89" t="s">
        <v>30</v>
      </c>
      <c r="D37" s="12">
        <v>410</v>
      </c>
      <c r="E37" s="12"/>
      <c r="F37" s="12">
        <v>650</v>
      </c>
      <c r="G37" s="12"/>
      <c r="H37" s="12"/>
      <c r="I37" s="20"/>
      <c r="J37" s="12"/>
      <c r="K37" s="12">
        <v>30</v>
      </c>
      <c r="L37" s="20"/>
      <c r="M37" s="12"/>
      <c r="N37" s="12"/>
      <c r="O37" s="12">
        <v>1600</v>
      </c>
      <c r="P37" s="20"/>
      <c r="Q37" s="12"/>
      <c r="R37" s="12"/>
      <c r="S37" s="75">
        <f t="shared" si="0"/>
        <v>2690</v>
      </c>
      <c r="T37" s="77">
        <f>(S37+S38+S39+S40+S41)/(S3)*100</f>
        <v>88.87303851640513</v>
      </c>
    </row>
    <row r="38" spans="1:20" ht="17.25" customHeight="1">
      <c r="A38" s="129"/>
      <c r="B38" s="129"/>
      <c r="C38" s="89" t="s">
        <v>31</v>
      </c>
      <c r="D38" s="12">
        <v>20</v>
      </c>
      <c r="E38" s="12"/>
      <c r="F38" s="12">
        <v>55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75">
        <f t="shared" si="0"/>
        <v>75</v>
      </c>
      <c r="T38" s="75"/>
    </row>
    <row r="39" spans="1:20" ht="18">
      <c r="A39" s="129"/>
      <c r="B39" s="129"/>
      <c r="C39" s="89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75">
        <f t="shared" si="0"/>
        <v>0</v>
      </c>
      <c r="T39" s="75"/>
    </row>
    <row r="40" spans="1:20" ht="18">
      <c r="A40" s="129"/>
      <c r="B40" s="129"/>
      <c r="C40" s="89" t="s">
        <v>33</v>
      </c>
      <c r="D40" s="20"/>
      <c r="E40" s="20"/>
      <c r="F40" s="20"/>
      <c r="G40" s="20"/>
      <c r="H40" s="20"/>
      <c r="I40" s="12">
        <v>100</v>
      </c>
      <c r="J40" s="20"/>
      <c r="K40" s="20"/>
      <c r="L40" s="33"/>
      <c r="M40" s="20"/>
      <c r="N40" s="20"/>
      <c r="O40" s="20"/>
      <c r="P40" s="20"/>
      <c r="Q40" s="20"/>
      <c r="R40" s="20"/>
      <c r="S40" s="75">
        <f t="shared" si="0"/>
        <v>100</v>
      </c>
      <c r="T40" s="75"/>
    </row>
    <row r="41" spans="1:20" ht="18">
      <c r="A41" s="129"/>
      <c r="B41" s="129"/>
      <c r="C41" s="99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250</v>
      </c>
      <c r="M41" s="20"/>
      <c r="N41" s="20"/>
      <c r="O41" s="20"/>
      <c r="P41" s="20"/>
      <c r="Q41" s="20"/>
      <c r="R41" s="20"/>
      <c r="S41" s="75">
        <f t="shared" si="0"/>
        <v>250</v>
      </c>
      <c r="T41" s="75"/>
    </row>
    <row r="42" spans="1:20" ht="18">
      <c r="A42" s="129"/>
      <c r="B42" s="129"/>
      <c r="C42" s="99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75">
        <f t="shared" si="0"/>
        <v>0</v>
      </c>
      <c r="T42" s="75"/>
    </row>
    <row r="43" spans="1:20" ht="18">
      <c r="A43" s="129"/>
      <c r="B43" s="129"/>
      <c r="C43" s="99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150</v>
      </c>
      <c r="M43" s="20"/>
      <c r="N43" s="20"/>
      <c r="O43" s="20"/>
      <c r="P43" s="20"/>
      <c r="Q43" s="20"/>
      <c r="R43" s="20"/>
      <c r="S43" s="75">
        <f t="shared" si="0"/>
        <v>150</v>
      </c>
      <c r="T43" s="75"/>
    </row>
    <row r="44" spans="1:20" ht="18">
      <c r="A44" s="129"/>
      <c r="B44" s="129"/>
      <c r="C44" s="99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150</v>
      </c>
      <c r="M44" s="20"/>
      <c r="N44" s="20"/>
      <c r="O44" s="100"/>
      <c r="P44" s="20"/>
      <c r="Q44" s="20"/>
      <c r="R44" s="20"/>
      <c r="S44" s="75">
        <f t="shared" si="0"/>
        <v>150</v>
      </c>
      <c r="T44" s="75"/>
    </row>
    <row r="45" spans="1:20" ht="14.25">
      <c r="A45" s="93"/>
      <c r="B45" s="106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6">
        <f>(S6+S7+S8+S9+S10+S11+S12+S13+S14+S15+S16+S17+S18+S19+S20+S21+S22+S23+S24+S25+S26+S27+S28+S29+S30+S31+S32+S33+S34+S35+S36+S37+S38+S39+S40+S41)*100/(8*S3)</f>
        <v>79.00142653352354</v>
      </c>
      <c r="T45" s="102"/>
    </row>
  </sheetData>
  <mergeCells count="14">
    <mergeCell ref="A37:B44"/>
    <mergeCell ref="B28:B33"/>
    <mergeCell ref="B34:B36"/>
    <mergeCell ref="A1:T1"/>
    <mergeCell ref="A2:C2"/>
    <mergeCell ref="A3:C3"/>
    <mergeCell ref="A6:B8"/>
    <mergeCell ref="B22:B27"/>
    <mergeCell ref="A4:C4"/>
    <mergeCell ref="A5:C5"/>
    <mergeCell ref="A22:A36"/>
    <mergeCell ref="A9:B10"/>
    <mergeCell ref="A11:B13"/>
    <mergeCell ref="A14:B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M14" sqref="M14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851562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600</v>
      </c>
      <c r="E3" s="12"/>
      <c r="F3" s="12">
        <v>540</v>
      </c>
      <c r="G3" s="33"/>
      <c r="H3" s="33"/>
      <c r="I3" s="12">
        <v>440</v>
      </c>
      <c r="J3" s="33"/>
      <c r="K3" s="33">
        <v>0</v>
      </c>
      <c r="L3" s="12">
        <v>760</v>
      </c>
      <c r="M3" s="33"/>
      <c r="N3" s="12">
        <v>172</v>
      </c>
      <c r="O3" s="12">
        <v>28</v>
      </c>
      <c r="P3" s="12">
        <v>285</v>
      </c>
      <c r="Q3" s="12">
        <v>8</v>
      </c>
      <c r="R3" s="33"/>
      <c r="S3" s="13">
        <f aca="true" t="shared" si="0" ref="S3:S44">SUM(D3:R3)</f>
        <v>2833</v>
      </c>
      <c r="T3" s="13"/>
    </row>
    <row r="4" spans="1:20" ht="17.25">
      <c r="A4" s="51"/>
      <c r="B4" s="19"/>
      <c r="C4" s="51" t="s">
        <v>38</v>
      </c>
      <c r="D4" s="12">
        <v>48</v>
      </c>
      <c r="E4" s="12"/>
      <c r="F4" s="12">
        <v>16</v>
      </c>
      <c r="G4" s="33"/>
      <c r="H4" s="33"/>
      <c r="I4" s="12">
        <v>0</v>
      </c>
      <c r="J4" s="33"/>
      <c r="K4" s="33">
        <v>0</v>
      </c>
      <c r="L4" s="12">
        <v>25</v>
      </c>
      <c r="M4" s="33"/>
      <c r="N4" s="12">
        <v>0</v>
      </c>
      <c r="O4" s="20"/>
      <c r="P4" s="12">
        <v>0</v>
      </c>
      <c r="Q4" s="12">
        <v>0</v>
      </c>
      <c r="R4" s="33"/>
      <c r="S4" s="13">
        <f t="shared" si="0"/>
        <v>89</v>
      </c>
      <c r="T4" s="13"/>
    </row>
    <row r="5" spans="1:20" ht="17.25">
      <c r="A5" s="51"/>
      <c r="B5" s="19"/>
      <c r="C5" s="51" t="s">
        <v>39</v>
      </c>
      <c r="D5" s="12">
        <v>0</v>
      </c>
      <c r="E5" s="12"/>
      <c r="F5" s="12">
        <v>0</v>
      </c>
      <c r="G5" s="33"/>
      <c r="H5" s="33"/>
      <c r="I5" s="12">
        <v>0</v>
      </c>
      <c r="J5" s="33"/>
      <c r="K5" s="33"/>
      <c r="L5" s="12">
        <v>0</v>
      </c>
      <c r="M5" s="33"/>
      <c r="N5" s="12">
        <v>0</v>
      </c>
      <c r="O5" s="12">
        <v>0</v>
      </c>
      <c r="P5" s="12">
        <v>0</v>
      </c>
      <c r="Q5" s="12">
        <v>0</v>
      </c>
      <c r="R5" s="33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460</v>
      </c>
      <c r="E6" s="12"/>
      <c r="F6" s="12">
        <v>330</v>
      </c>
      <c r="G6" s="33"/>
      <c r="H6" s="33"/>
      <c r="I6" s="12">
        <v>120</v>
      </c>
      <c r="J6" s="33"/>
      <c r="K6" s="33"/>
      <c r="L6" s="12">
        <v>640</v>
      </c>
      <c r="M6" s="33"/>
      <c r="N6" s="12">
        <v>150</v>
      </c>
      <c r="O6" s="20">
        <v>28</v>
      </c>
      <c r="P6" s="12">
        <v>265</v>
      </c>
      <c r="Q6" s="12">
        <v>8</v>
      </c>
      <c r="R6" s="33"/>
      <c r="S6" s="13">
        <f t="shared" si="0"/>
        <v>2001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140</v>
      </c>
      <c r="E7" s="12"/>
      <c r="F7" s="12">
        <v>210</v>
      </c>
      <c r="G7" s="33"/>
      <c r="H7" s="33"/>
      <c r="I7" s="12">
        <v>320</v>
      </c>
      <c r="J7" s="33"/>
      <c r="K7" s="33"/>
      <c r="L7" s="12">
        <v>120</v>
      </c>
      <c r="M7" s="33"/>
      <c r="N7" s="12">
        <v>22</v>
      </c>
      <c r="O7" s="20"/>
      <c r="P7" s="12">
        <v>20</v>
      </c>
      <c r="Q7" s="12">
        <v>0</v>
      </c>
      <c r="R7" s="33"/>
      <c r="S7" s="13">
        <f t="shared" si="0"/>
        <v>832</v>
      </c>
      <c r="T7" s="13"/>
    </row>
    <row r="8" spans="1:20" ht="17.25">
      <c r="A8" s="111"/>
      <c r="B8" s="112"/>
      <c r="C8" s="2" t="s">
        <v>42</v>
      </c>
      <c r="D8" s="12">
        <v>0</v>
      </c>
      <c r="E8" s="12"/>
      <c r="F8" s="12">
        <v>0</v>
      </c>
      <c r="G8" s="33"/>
      <c r="H8" s="33"/>
      <c r="I8" s="12">
        <v>0</v>
      </c>
      <c r="J8" s="33"/>
      <c r="K8" s="33"/>
      <c r="L8" s="12">
        <v>0</v>
      </c>
      <c r="M8" s="33"/>
      <c r="N8" s="12">
        <v>0</v>
      </c>
      <c r="O8" s="20"/>
      <c r="P8" s="12">
        <v>0</v>
      </c>
      <c r="Q8" s="12">
        <v>0</v>
      </c>
      <c r="R8" s="33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500</v>
      </c>
      <c r="E9" s="12"/>
      <c r="F9" s="12">
        <v>330</v>
      </c>
      <c r="G9" s="33"/>
      <c r="H9" s="33"/>
      <c r="I9" s="12">
        <v>400</v>
      </c>
      <c r="J9" s="33"/>
      <c r="K9" s="33"/>
      <c r="L9" s="12">
        <v>660</v>
      </c>
      <c r="M9" s="33"/>
      <c r="N9" s="12">
        <v>150</v>
      </c>
      <c r="O9" s="20"/>
      <c r="P9" s="12">
        <v>265</v>
      </c>
      <c r="Q9" s="12">
        <v>8</v>
      </c>
      <c r="R9" s="33"/>
      <c r="S9" s="13">
        <f t="shared" si="0"/>
        <v>2313</v>
      </c>
      <c r="T9" s="34">
        <f>(S9+S10+S11+S12+S13)/(2*S3)*100</f>
        <v>89.65760677726792</v>
      </c>
    </row>
    <row r="10" spans="1:20" ht="21" customHeight="1">
      <c r="A10" s="125"/>
      <c r="B10" s="126"/>
      <c r="C10" s="14" t="s">
        <v>61</v>
      </c>
      <c r="D10" s="12">
        <v>100</v>
      </c>
      <c r="E10" s="12"/>
      <c r="F10" s="12">
        <v>100</v>
      </c>
      <c r="G10" s="33"/>
      <c r="H10" s="33"/>
      <c r="I10" s="12">
        <v>40</v>
      </c>
      <c r="J10" s="33"/>
      <c r="K10" s="33"/>
      <c r="L10" s="12">
        <v>100</v>
      </c>
      <c r="M10" s="33"/>
      <c r="N10" s="12">
        <v>0</v>
      </c>
      <c r="O10" s="12">
        <v>28</v>
      </c>
      <c r="P10" s="12">
        <v>20</v>
      </c>
      <c r="Q10" s="12">
        <v>0</v>
      </c>
      <c r="R10" s="33"/>
      <c r="S10" s="13">
        <f t="shared" si="0"/>
        <v>388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550</v>
      </c>
      <c r="E11" s="12"/>
      <c r="F11" s="12">
        <v>450</v>
      </c>
      <c r="G11" s="33"/>
      <c r="H11" s="33"/>
      <c r="I11" s="12">
        <v>124</v>
      </c>
      <c r="J11" s="33"/>
      <c r="K11" s="33"/>
      <c r="L11" s="12">
        <v>750</v>
      </c>
      <c r="M11" s="33"/>
      <c r="N11" s="12">
        <v>12</v>
      </c>
      <c r="O11" s="20"/>
      <c r="P11" s="12">
        <v>285</v>
      </c>
      <c r="Q11" s="12">
        <v>8</v>
      </c>
      <c r="R11" s="33"/>
      <c r="S11" s="13">
        <f t="shared" si="0"/>
        <v>2179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103"/>
      <c r="F13" s="32"/>
      <c r="G13" s="104"/>
      <c r="H13" s="33"/>
      <c r="I13" s="12">
        <v>0</v>
      </c>
      <c r="J13" s="33"/>
      <c r="K13" s="33"/>
      <c r="L13" s="20"/>
      <c r="M13" s="33"/>
      <c r="N13" s="12">
        <v>172</v>
      </c>
      <c r="O13" s="12">
        <v>28</v>
      </c>
      <c r="P13" s="20"/>
      <c r="Q13" s="21"/>
      <c r="R13" s="104"/>
      <c r="S13" s="13">
        <f t="shared" si="0"/>
        <v>200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48</v>
      </c>
      <c r="E14" s="33"/>
      <c r="F14" s="12">
        <v>16</v>
      </c>
      <c r="G14" s="33"/>
      <c r="H14" s="33"/>
      <c r="I14" s="20"/>
      <c r="J14" s="33"/>
      <c r="K14" s="33"/>
      <c r="L14" s="12">
        <v>25</v>
      </c>
      <c r="M14" s="33"/>
      <c r="N14" s="20"/>
      <c r="O14" s="20"/>
      <c r="P14" s="12">
        <v>0</v>
      </c>
      <c r="Q14" s="12">
        <v>0</v>
      </c>
      <c r="R14" s="33"/>
      <c r="S14" s="13">
        <f t="shared" si="0"/>
        <v>89</v>
      </c>
      <c r="T14" s="34">
        <f>(S14+S15+S16+S17+S18+S19+S20+S21)/S3*100</f>
        <v>58.10095305330039</v>
      </c>
    </row>
    <row r="15" spans="1:20" ht="17.25">
      <c r="A15" s="109"/>
      <c r="B15" s="110"/>
      <c r="C15" s="5" t="s">
        <v>60</v>
      </c>
      <c r="D15" s="12">
        <v>0</v>
      </c>
      <c r="E15" s="33"/>
      <c r="F15" s="12">
        <v>0</v>
      </c>
      <c r="G15" s="33"/>
      <c r="H15" s="33"/>
      <c r="I15" s="12">
        <v>0</v>
      </c>
      <c r="J15" s="33"/>
      <c r="K15" s="33"/>
      <c r="L15" s="12">
        <v>0</v>
      </c>
      <c r="M15" s="33"/>
      <c r="N15" s="20"/>
      <c r="O15" s="20"/>
      <c r="P15" s="20"/>
      <c r="Q15" s="12">
        <v>0</v>
      </c>
      <c r="R15" s="33"/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290</v>
      </c>
      <c r="E16" s="33"/>
      <c r="F16" s="12">
        <v>120</v>
      </c>
      <c r="G16" s="33"/>
      <c r="H16" s="33"/>
      <c r="I16" s="20"/>
      <c r="J16" s="33"/>
      <c r="K16" s="33"/>
      <c r="L16" s="12">
        <v>0</v>
      </c>
      <c r="M16" s="33"/>
      <c r="N16" s="20"/>
      <c r="O16" s="20"/>
      <c r="P16" s="20"/>
      <c r="Q16" s="12">
        <v>0</v>
      </c>
      <c r="R16" s="33"/>
      <c r="S16" s="13">
        <f t="shared" si="0"/>
        <v>410</v>
      </c>
      <c r="T16" s="13"/>
    </row>
    <row r="17" spans="1:20" ht="17.25">
      <c r="A17" s="109"/>
      <c r="B17" s="110"/>
      <c r="C17" s="5" t="s">
        <v>49</v>
      </c>
      <c r="D17" s="20"/>
      <c r="E17" s="33"/>
      <c r="F17" s="20"/>
      <c r="G17" s="33"/>
      <c r="H17" s="33"/>
      <c r="I17" s="12">
        <v>440</v>
      </c>
      <c r="J17" s="33"/>
      <c r="K17" s="33"/>
      <c r="L17" s="20"/>
      <c r="M17" s="33"/>
      <c r="N17" s="20"/>
      <c r="O17" s="20"/>
      <c r="P17" s="20"/>
      <c r="Q17" s="12">
        <v>0</v>
      </c>
      <c r="R17" s="33"/>
      <c r="S17" s="13">
        <f t="shared" si="0"/>
        <v>440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>
        <v>0</v>
      </c>
      <c r="J18" s="33"/>
      <c r="K18" s="33"/>
      <c r="L18" s="20"/>
      <c r="M18" s="33"/>
      <c r="N18" s="20"/>
      <c r="O18" s="12">
        <v>0</v>
      </c>
      <c r="P18" s="12">
        <v>0</v>
      </c>
      <c r="Q18" s="20"/>
      <c r="R18" s="33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33"/>
      <c r="L19" s="12">
        <v>0</v>
      </c>
      <c r="M19" s="33"/>
      <c r="N19" s="20"/>
      <c r="O19" s="20"/>
      <c r="P19" s="12">
        <v>0</v>
      </c>
      <c r="Q19" s="12">
        <v>0</v>
      </c>
      <c r="R19" s="33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105"/>
      <c r="L20" s="32"/>
      <c r="M20" s="104"/>
      <c r="N20" s="12">
        <v>172</v>
      </c>
      <c r="O20" s="21"/>
      <c r="P20" s="32"/>
      <c r="Q20" s="32"/>
      <c r="R20" s="104"/>
      <c r="S20" s="13">
        <f t="shared" si="0"/>
        <v>172</v>
      </c>
      <c r="T20" s="13"/>
    </row>
    <row r="21" spans="1:20" ht="17.25">
      <c r="A21" s="111"/>
      <c r="B21" s="112"/>
      <c r="C21" s="5" t="s">
        <v>21</v>
      </c>
      <c r="D21" s="12">
        <v>177</v>
      </c>
      <c r="E21" s="33"/>
      <c r="F21" s="12">
        <v>358</v>
      </c>
      <c r="G21" s="33"/>
      <c r="H21" s="26"/>
      <c r="I21" s="27"/>
      <c r="J21" s="28"/>
      <c r="K21" s="33"/>
      <c r="L21" s="12">
        <v>0</v>
      </c>
      <c r="M21" s="33"/>
      <c r="N21" s="20"/>
      <c r="O21" s="20"/>
      <c r="P21" s="20"/>
      <c r="Q21" s="12">
        <v>0</v>
      </c>
      <c r="R21" s="33"/>
      <c r="S21" s="13">
        <f t="shared" si="0"/>
        <v>535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267</v>
      </c>
      <c r="E22" s="33"/>
      <c r="F22" s="12">
        <v>341</v>
      </c>
      <c r="G22" s="33"/>
      <c r="H22" s="33"/>
      <c r="I22" s="12">
        <v>303</v>
      </c>
      <c r="J22" s="33"/>
      <c r="K22" s="33"/>
      <c r="L22" s="12">
        <v>360</v>
      </c>
      <c r="M22" s="33"/>
      <c r="N22" s="12">
        <v>50</v>
      </c>
      <c r="O22" s="12">
        <v>28</v>
      </c>
      <c r="P22" s="12">
        <v>212</v>
      </c>
      <c r="Q22" s="12">
        <v>8</v>
      </c>
      <c r="R22" s="33"/>
      <c r="S22" s="13">
        <f t="shared" si="0"/>
        <v>1569</v>
      </c>
      <c r="T22" s="34">
        <f>(S22+S23+S24+S25+S26+S27+S28+S29+S30+S31+S32+S33+S34+S35+S36)/(3*S3)*100</f>
        <v>85.59830568302154</v>
      </c>
    </row>
    <row r="23" spans="1:20" ht="17.25">
      <c r="A23" s="116"/>
      <c r="B23" s="118"/>
      <c r="C23" s="7" t="s">
        <v>25</v>
      </c>
      <c r="D23" s="12">
        <v>150</v>
      </c>
      <c r="E23" s="33"/>
      <c r="F23" s="12">
        <v>32</v>
      </c>
      <c r="G23" s="33"/>
      <c r="H23" s="33"/>
      <c r="I23" s="12">
        <v>47</v>
      </c>
      <c r="J23" s="33"/>
      <c r="K23" s="33"/>
      <c r="L23" s="12">
        <v>140</v>
      </c>
      <c r="M23" s="33"/>
      <c r="N23" s="12">
        <v>0</v>
      </c>
      <c r="O23" s="12">
        <v>0</v>
      </c>
      <c r="P23" s="12">
        <v>73</v>
      </c>
      <c r="Q23" s="12">
        <v>0</v>
      </c>
      <c r="R23" s="33"/>
      <c r="S23" s="13">
        <f t="shared" si="0"/>
        <v>442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33"/>
      <c r="F24" s="12">
        <v>0</v>
      </c>
      <c r="G24" s="33"/>
      <c r="H24" s="33"/>
      <c r="I24" s="12">
        <v>0</v>
      </c>
      <c r="J24" s="33"/>
      <c r="K24" s="33"/>
      <c r="L24" s="12">
        <v>0</v>
      </c>
      <c r="M24" s="33"/>
      <c r="N24" s="12">
        <v>0</v>
      </c>
      <c r="O24" s="12">
        <v>0</v>
      </c>
      <c r="P24" s="12">
        <v>0</v>
      </c>
      <c r="Q24" s="12">
        <v>0</v>
      </c>
      <c r="R24" s="33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33"/>
      <c r="F25" s="12">
        <v>0</v>
      </c>
      <c r="G25" s="33"/>
      <c r="H25" s="33"/>
      <c r="I25" s="12">
        <v>0</v>
      </c>
      <c r="J25" s="33"/>
      <c r="K25" s="33"/>
      <c r="L25" s="12">
        <v>0</v>
      </c>
      <c r="M25" s="33"/>
      <c r="N25" s="12">
        <v>0</v>
      </c>
      <c r="O25" s="12">
        <v>0</v>
      </c>
      <c r="P25" s="12">
        <v>0</v>
      </c>
      <c r="Q25" s="12">
        <v>0</v>
      </c>
      <c r="R25" s="33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33"/>
      <c r="F26" s="12">
        <v>0</v>
      </c>
      <c r="G26" s="33"/>
      <c r="H26" s="33"/>
      <c r="I26" s="12">
        <v>0</v>
      </c>
      <c r="J26" s="33"/>
      <c r="K26" s="33"/>
      <c r="L26" s="12">
        <v>0</v>
      </c>
      <c r="M26" s="33"/>
      <c r="N26" s="12">
        <v>0</v>
      </c>
      <c r="O26" s="12">
        <v>0</v>
      </c>
      <c r="P26" s="12">
        <v>0</v>
      </c>
      <c r="Q26" s="12">
        <v>0</v>
      </c>
      <c r="R26" s="33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33"/>
      <c r="F27" s="12">
        <v>0</v>
      </c>
      <c r="G27" s="33"/>
      <c r="H27" s="33"/>
      <c r="I27" s="12">
        <v>0</v>
      </c>
      <c r="J27" s="33"/>
      <c r="K27" s="33"/>
      <c r="L27" s="12">
        <v>0</v>
      </c>
      <c r="M27" s="33"/>
      <c r="N27" s="12">
        <v>0</v>
      </c>
      <c r="O27" s="12">
        <v>0</v>
      </c>
      <c r="P27" s="12">
        <v>0</v>
      </c>
      <c r="Q27" s="12">
        <v>0</v>
      </c>
      <c r="R27" s="33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375</v>
      </c>
      <c r="E28" s="33"/>
      <c r="F28" s="12">
        <v>322</v>
      </c>
      <c r="G28" s="33"/>
      <c r="H28" s="33"/>
      <c r="I28" s="12">
        <v>350</v>
      </c>
      <c r="J28" s="33"/>
      <c r="K28" s="33"/>
      <c r="L28" s="12">
        <v>410</v>
      </c>
      <c r="M28" s="33"/>
      <c r="N28" s="12">
        <v>170</v>
      </c>
      <c r="O28" s="12">
        <v>25</v>
      </c>
      <c r="P28" s="12">
        <v>185</v>
      </c>
      <c r="Q28" s="12">
        <v>0</v>
      </c>
      <c r="R28" s="33"/>
      <c r="S28" s="13">
        <f t="shared" si="0"/>
        <v>1837</v>
      </c>
      <c r="T28" s="13"/>
    </row>
    <row r="29" spans="1:20" ht="17.25">
      <c r="A29" s="116"/>
      <c r="B29" s="118"/>
      <c r="C29" s="7" t="s">
        <v>25</v>
      </c>
      <c r="D29" s="12">
        <v>80</v>
      </c>
      <c r="E29" s="33"/>
      <c r="F29" s="12">
        <v>26</v>
      </c>
      <c r="G29" s="33"/>
      <c r="H29" s="33"/>
      <c r="I29" s="12">
        <v>1</v>
      </c>
      <c r="J29" s="33"/>
      <c r="K29" s="33"/>
      <c r="L29" s="12">
        <v>320</v>
      </c>
      <c r="M29" s="33"/>
      <c r="N29" s="12">
        <v>0</v>
      </c>
      <c r="O29" s="12">
        <v>0</v>
      </c>
      <c r="P29" s="12">
        <v>95</v>
      </c>
      <c r="Q29" s="12">
        <v>0</v>
      </c>
      <c r="R29" s="33"/>
      <c r="S29" s="13">
        <f t="shared" si="0"/>
        <v>522</v>
      </c>
      <c r="T29" s="13"/>
    </row>
    <row r="30" spans="1:20" ht="17.25">
      <c r="A30" s="116"/>
      <c r="B30" s="118"/>
      <c r="C30" s="6" t="s">
        <v>26</v>
      </c>
      <c r="D30" s="12">
        <v>110</v>
      </c>
      <c r="E30" s="33"/>
      <c r="F30" s="12">
        <v>27</v>
      </c>
      <c r="G30" s="33"/>
      <c r="H30" s="33"/>
      <c r="I30" s="12">
        <v>0</v>
      </c>
      <c r="J30" s="33"/>
      <c r="K30" s="33"/>
      <c r="L30" s="12">
        <v>0</v>
      </c>
      <c r="M30" s="33"/>
      <c r="N30" s="12">
        <v>0</v>
      </c>
      <c r="O30" s="12"/>
      <c r="P30" s="12">
        <v>0</v>
      </c>
      <c r="Q30" s="12">
        <v>0</v>
      </c>
      <c r="R30" s="33"/>
      <c r="S30" s="13">
        <f t="shared" si="0"/>
        <v>137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33"/>
      <c r="F31" s="12">
        <v>0</v>
      </c>
      <c r="G31" s="33"/>
      <c r="H31" s="33"/>
      <c r="I31" s="12">
        <v>0</v>
      </c>
      <c r="J31" s="33"/>
      <c r="K31" s="33"/>
      <c r="L31" s="12">
        <v>0</v>
      </c>
      <c r="M31" s="33"/>
      <c r="N31" s="12">
        <v>0</v>
      </c>
      <c r="O31" s="12"/>
      <c r="P31" s="12">
        <v>0</v>
      </c>
      <c r="Q31" s="12">
        <v>0</v>
      </c>
      <c r="R31" s="33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33"/>
      <c r="F32" s="12">
        <v>0</v>
      </c>
      <c r="G32" s="33"/>
      <c r="H32" s="33"/>
      <c r="I32" s="12">
        <v>0</v>
      </c>
      <c r="J32" s="33"/>
      <c r="K32" s="33"/>
      <c r="L32" s="12">
        <v>0</v>
      </c>
      <c r="M32" s="33"/>
      <c r="N32" s="12">
        <v>0</v>
      </c>
      <c r="O32" s="12"/>
      <c r="P32" s="12">
        <v>0</v>
      </c>
      <c r="Q32" s="12">
        <v>0</v>
      </c>
      <c r="R32" s="33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33"/>
      <c r="F33" s="12">
        <v>0</v>
      </c>
      <c r="G33" s="33"/>
      <c r="H33" s="33"/>
      <c r="I33" s="12">
        <v>0</v>
      </c>
      <c r="J33" s="33"/>
      <c r="K33" s="33"/>
      <c r="L33" s="12"/>
      <c r="M33" s="33"/>
      <c r="N33" s="12">
        <v>0</v>
      </c>
      <c r="O33" s="12"/>
      <c r="P33" s="12">
        <v>0</v>
      </c>
      <c r="Q33" s="12">
        <v>0</v>
      </c>
      <c r="R33" s="33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550</v>
      </c>
      <c r="E34" s="33"/>
      <c r="F34" s="12">
        <v>500</v>
      </c>
      <c r="G34" s="33"/>
      <c r="H34" s="33"/>
      <c r="I34" s="12">
        <v>420</v>
      </c>
      <c r="J34" s="33"/>
      <c r="K34" s="33"/>
      <c r="L34" s="12">
        <v>650</v>
      </c>
      <c r="M34" s="33"/>
      <c r="N34" s="12">
        <v>150</v>
      </c>
      <c r="O34" s="12"/>
      <c r="P34" s="12">
        <v>270</v>
      </c>
      <c r="Q34" s="12">
        <v>8</v>
      </c>
      <c r="R34" s="33"/>
      <c r="S34" s="13">
        <f t="shared" si="0"/>
        <v>2548</v>
      </c>
      <c r="T34" s="13"/>
    </row>
    <row r="35" spans="1:20" ht="17.25">
      <c r="A35" s="116"/>
      <c r="B35" s="118"/>
      <c r="C35" s="9" t="s">
        <v>54</v>
      </c>
      <c r="D35" s="20"/>
      <c r="E35" s="33"/>
      <c r="F35" s="20"/>
      <c r="G35" s="33"/>
      <c r="H35" s="33"/>
      <c r="I35" s="12">
        <v>100</v>
      </c>
      <c r="J35" s="33"/>
      <c r="K35" s="33"/>
      <c r="L35" s="20"/>
      <c r="M35" s="33"/>
      <c r="N35" s="12"/>
      <c r="O35" s="12"/>
      <c r="P35" s="12">
        <v>0</v>
      </c>
      <c r="Q35" s="12">
        <v>0</v>
      </c>
      <c r="R35" s="33"/>
      <c r="S35" s="13">
        <f t="shared" si="0"/>
        <v>100</v>
      </c>
      <c r="T35" s="13"/>
    </row>
    <row r="36" spans="1:20" ht="17.25">
      <c r="A36" s="116"/>
      <c r="B36" s="119"/>
      <c r="C36" s="10" t="s">
        <v>28</v>
      </c>
      <c r="D36" s="20"/>
      <c r="E36" s="33"/>
      <c r="F36" s="20"/>
      <c r="G36" s="33"/>
      <c r="H36" s="33"/>
      <c r="I36" s="12">
        <v>0</v>
      </c>
      <c r="J36" s="33"/>
      <c r="K36" s="33"/>
      <c r="L36" s="20"/>
      <c r="M36" s="33"/>
      <c r="N36" s="12">
        <v>120</v>
      </c>
      <c r="O36" s="20"/>
      <c r="P36" s="20"/>
      <c r="Q36" s="20"/>
      <c r="R36" s="33"/>
      <c r="S36" s="13">
        <f t="shared" si="0"/>
        <v>120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500</v>
      </c>
      <c r="E37" s="33"/>
      <c r="F37" s="12">
        <v>500</v>
      </c>
      <c r="G37" s="33"/>
      <c r="H37" s="33"/>
      <c r="I37" s="20"/>
      <c r="J37" s="33"/>
      <c r="K37" s="33"/>
      <c r="L37" s="20"/>
      <c r="M37" s="33"/>
      <c r="N37" s="12">
        <v>0</v>
      </c>
      <c r="O37" s="12">
        <v>28</v>
      </c>
      <c r="P37" s="20"/>
      <c r="Q37" s="12">
        <v>0</v>
      </c>
      <c r="R37" s="33"/>
      <c r="S37" s="13">
        <f t="shared" si="0"/>
        <v>1028</v>
      </c>
      <c r="T37" s="34">
        <f>(S37+S38+S39+S40+S41)/(S3)*100</f>
        <v>87.89269325803035</v>
      </c>
    </row>
    <row r="38" spans="1:20" ht="17.25">
      <c r="A38" s="109"/>
      <c r="B38" s="110"/>
      <c r="C38" s="5" t="s">
        <v>31</v>
      </c>
      <c r="D38" s="12">
        <v>62</v>
      </c>
      <c r="E38" s="33"/>
      <c r="F38" s="12">
        <v>28</v>
      </c>
      <c r="G38" s="33"/>
      <c r="H38" s="33"/>
      <c r="I38" s="20"/>
      <c r="J38" s="33"/>
      <c r="K38" s="33"/>
      <c r="L38" s="20"/>
      <c r="M38" s="33"/>
      <c r="N38" s="20"/>
      <c r="O38" s="12"/>
      <c r="P38" s="20"/>
      <c r="Q38" s="20"/>
      <c r="R38" s="33"/>
      <c r="S38" s="13">
        <f t="shared" si="0"/>
        <v>90</v>
      </c>
      <c r="T38" s="13"/>
    </row>
    <row r="39" spans="1:20" ht="17.25">
      <c r="A39" s="109"/>
      <c r="B39" s="110"/>
      <c r="C39" s="5" t="s">
        <v>32</v>
      </c>
      <c r="D39" s="20"/>
      <c r="E39" s="33"/>
      <c r="F39" s="20"/>
      <c r="G39" s="33"/>
      <c r="H39" s="33"/>
      <c r="I39" s="20"/>
      <c r="J39" s="33"/>
      <c r="K39" s="33"/>
      <c r="L39" s="20"/>
      <c r="M39" s="33"/>
      <c r="N39" s="12">
        <v>172</v>
      </c>
      <c r="O39" s="20"/>
      <c r="P39" s="12">
        <v>0</v>
      </c>
      <c r="Q39" s="20"/>
      <c r="R39" s="33"/>
      <c r="S39" s="13">
        <f t="shared" si="0"/>
        <v>172</v>
      </c>
      <c r="T39" s="13"/>
    </row>
    <row r="40" spans="1:20" ht="17.25">
      <c r="A40" s="109"/>
      <c r="B40" s="110"/>
      <c r="C40" s="5" t="s">
        <v>33</v>
      </c>
      <c r="D40" s="20"/>
      <c r="E40" s="33"/>
      <c r="F40" s="20"/>
      <c r="G40" s="33"/>
      <c r="H40" s="33"/>
      <c r="I40" s="12">
        <v>440</v>
      </c>
      <c r="J40" s="33"/>
      <c r="K40" s="33"/>
      <c r="L40" s="33">
        <v>0</v>
      </c>
      <c r="M40" s="33"/>
      <c r="N40" s="20"/>
      <c r="O40" s="20"/>
      <c r="P40" s="20"/>
      <c r="Q40" s="20"/>
      <c r="R40" s="33"/>
      <c r="S40" s="13">
        <f t="shared" si="0"/>
        <v>440</v>
      </c>
      <c r="T40" s="13"/>
    </row>
    <row r="41" spans="1:20" ht="17.25">
      <c r="A41" s="109"/>
      <c r="B41" s="110"/>
      <c r="C41" s="11" t="s">
        <v>56</v>
      </c>
      <c r="D41" s="20"/>
      <c r="E41" s="33"/>
      <c r="F41" s="20"/>
      <c r="G41" s="33"/>
      <c r="H41" s="33"/>
      <c r="I41" s="20"/>
      <c r="J41" s="33"/>
      <c r="K41" s="33"/>
      <c r="L41" s="12">
        <v>760</v>
      </c>
      <c r="M41" s="33"/>
      <c r="N41" s="20"/>
      <c r="O41" s="20"/>
      <c r="P41" s="20"/>
      <c r="Q41" s="20"/>
      <c r="R41" s="33"/>
      <c r="S41" s="13">
        <f t="shared" si="0"/>
        <v>760</v>
      </c>
      <c r="T41" s="13"/>
    </row>
    <row r="42" spans="1:20" ht="17.25">
      <c r="A42" s="109"/>
      <c r="B42" s="110"/>
      <c r="C42" s="11" t="s">
        <v>34</v>
      </c>
      <c r="D42" s="20"/>
      <c r="E42" s="33"/>
      <c r="F42" s="20"/>
      <c r="G42" s="33"/>
      <c r="H42" s="33"/>
      <c r="I42" s="20"/>
      <c r="J42" s="33"/>
      <c r="K42" s="33"/>
      <c r="L42" s="20"/>
      <c r="M42" s="33"/>
      <c r="N42" s="20"/>
      <c r="O42" s="20"/>
      <c r="P42" s="20"/>
      <c r="Q42" s="20"/>
      <c r="R42" s="33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33"/>
      <c r="F43" s="20"/>
      <c r="G43" s="33"/>
      <c r="H43" s="33"/>
      <c r="I43" s="20"/>
      <c r="J43" s="33"/>
      <c r="K43" s="33"/>
      <c r="L43" s="12">
        <v>760</v>
      </c>
      <c r="M43" s="33"/>
      <c r="N43" s="20"/>
      <c r="O43" s="20"/>
      <c r="P43" s="20"/>
      <c r="Q43" s="20"/>
      <c r="R43" s="33"/>
      <c r="S43" s="13">
        <f t="shared" si="0"/>
        <v>760</v>
      </c>
      <c r="T43" s="13"/>
    </row>
    <row r="44" spans="1:20" ht="17.25">
      <c r="A44" s="111"/>
      <c r="B44" s="112"/>
      <c r="C44" s="11" t="s">
        <v>58</v>
      </c>
      <c r="D44" s="20"/>
      <c r="E44" s="33"/>
      <c r="F44" s="20"/>
      <c r="G44" s="33"/>
      <c r="H44" s="33"/>
      <c r="I44" s="20"/>
      <c r="J44" s="33"/>
      <c r="K44" s="33"/>
      <c r="L44" s="12">
        <v>748</v>
      </c>
      <c r="M44" s="33"/>
      <c r="N44" s="20"/>
      <c r="O44" s="20"/>
      <c r="P44" s="20"/>
      <c r="Q44" s="20"/>
      <c r="R44" s="33"/>
      <c r="S44" s="13">
        <f t="shared" si="0"/>
        <v>748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85.26297211436639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M37" sqref="M37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4.140625" style="0" bestFit="1" customWidth="1"/>
    <col min="13" max="13" width="5.8515625" style="0" bestFit="1" customWidth="1"/>
    <col min="14" max="14" width="6.28125" style="0" bestFit="1" customWidth="1"/>
    <col min="15" max="16" width="3.0039062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3600</v>
      </c>
      <c r="E3" s="12"/>
      <c r="F3" s="12">
        <v>4400</v>
      </c>
      <c r="G3" s="12"/>
      <c r="H3" s="12"/>
      <c r="I3" s="12">
        <v>1200</v>
      </c>
      <c r="J3" s="12"/>
      <c r="K3" s="12"/>
      <c r="L3" s="12">
        <v>7900</v>
      </c>
      <c r="M3" s="12"/>
      <c r="N3" s="12">
        <v>150</v>
      </c>
      <c r="O3" s="12"/>
      <c r="P3" s="12">
        <v>35</v>
      </c>
      <c r="Q3" s="12">
        <v>348</v>
      </c>
      <c r="R3" s="12"/>
      <c r="S3" s="13">
        <f aca="true" t="shared" si="0" ref="S3:S44">SUM(D3:R3)</f>
        <v>17633</v>
      </c>
      <c r="T3" s="13"/>
    </row>
    <row r="4" spans="1:20" ht="17.25">
      <c r="A4" s="51"/>
      <c r="B4" s="19"/>
      <c r="C4" s="51" t="s">
        <v>38</v>
      </c>
      <c r="D4" s="12">
        <v>550</v>
      </c>
      <c r="E4" s="12"/>
      <c r="F4" s="12">
        <v>680</v>
      </c>
      <c r="G4" s="12"/>
      <c r="H4" s="12"/>
      <c r="I4" s="12"/>
      <c r="J4" s="12"/>
      <c r="K4" s="12"/>
      <c r="L4" s="12">
        <v>550</v>
      </c>
      <c r="M4" s="12"/>
      <c r="N4" s="12"/>
      <c r="O4" s="20"/>
      <c r="P4" s="12"/>
      <c r="Q4" s="12"/>
      <c r="R4" s="12"/>
      <c r="S4" s="13">
        <f t="shared" si="0"/>
        <v>1780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2300</v>
      </c>
      <c r="E6" s="12"/>
      <c r="F6" s="12">
        <v>2400</v>
      </c>
      <c r="G6" s="12"/>
      <c r="H6" s="12"/>
      <c r="I6" s="12">
        <v>850</v>
      </c>
      <c r="J6" s="12"/>
      <c r="K6" s="12"/>
      <c r="L6" s="12">
        <v>7900</v>
      </c>
      <c r="M6" s="12"/>
      <c r="N6" s="12">
        <v>130</v>
      </c>
      <c r="O6" s="20"/>
      <c r="P6" s="12">
        <v>35</v>
      </c>
      <c r="Q6" s="12">
        <v>290</v>
      </c>
      <c r="R6" s="12"/>
      <c r="S6" s="13">
        <f t="shared" si="0"/>
        <v>13905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1300</v>
      </c>
      <c r="E7" s="12"/>
      <c r="F7" s="12">
        <v>2000</v>
      </c>
      <c r="G7" s="12"/>
      <c r="H7" s="12"/>
      <c r="I7" s="12">
        <v>350</v>
      </c>
      <c r="J7" s="12"/>
      <c r="K7" s="12"/>
      <c r="L7" s="12"/>
      <c r="M7" s="12"/>
      <c r="N7" s="12">
        <v>20</v>
      </c>
      <c r="O7" s="20"/>
      <c r="P7" s="12"/>
      <c r="Q7" s="12">
        <v>58</v>
      </c>
      <c r="R7" s="12"/>
      <c r="S7" s="13">
        <f t="shared" si="0"/>
        <v>3728</v>
      </c>
      <c r="T7" s="13"/>
    </row>
    <row r="8" spans="1:20" ht="17.25">
      <c r="A8" s="111"/>
      <c r="B8" s="112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2600</v>
      </c>
      <c r="E9" s="12"/>
      <c r="F9" s="12">
        <v>3700</v>
      </c>
      <c r="G9" s="12"/>
      <c r="H9" s="12"/>
      <c r="I9" s="12">
        <v>900</v>
      </c>
      <c r="J9" s="12"/>
      <c r="K9" s="12"/>
      <c r="L9" s="12">
        <v>7400</v>
      </c>
      <c r="M9" s="12"/>
      <c r="N9" s="12">
        <v>60</v>
      </c>
      <c r="O9" s="20"/>
      <c r="P9" s="12">
        <v>20</v>
      </c>
      <c r="Q9" s="12">
        <v>250</v>
      </c>
      <c r="R9" s="12"/>
      <c r="S9" s="13">
        <f t="shared" si="0"/>
        <v>14930</v>
      </c>
      <c r="T9" s="34">
        <f>(S9+S10+S11+S12+S13)/(2*S3)*100</f>
        <v>88.94118981455226</v>
      </c>
    </row>
    <row r="10" spans="1:20" ht="21" customHeight="1">
      <c r="A10" s="125"/>
      <c r="B10" s="126"/>
      <c r="C10" s="14" t="s">
        <v>61</v>
      </c>
      <c r="D10" s="12">
        <v>1000</v>
      </c>
      <c r="E10" s="12"/>
      <c r="F10" s="12">
        <v>700</v>
      </c>
      <c r="G10" s="12"/>
      <c r="H10" s="12"/>
      <c r="I10" s="12">
        <v>300</v>
      </c>
      <c r="J10" s="12"/>
      <c r="K10" s="12"/>
      <c r="L10" s="12">
        <v>500</v>
      </c>
      <c r="M10" s="12"/>
      <c r="N10" s="12">
        <v>90</v>
      </c>
      <c r="O10" s="12"/>
      <c r="P10" s="12">
        <v>15</v>
      </c>
      <c r="Q10" s="12">
        <v>98</v>
      </c>
      <c r="R10" s="12"/>
      <c r="S10" s="13">
        <f t="shared" si="0"/>
        <v>2703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1900</v>
      </c>
      <c r="E11" s="12"/>
      <c r="F11" s="12">
        <v>2400</v>
      </c>
      <c r="G11" s="12"/>
      <c r="H11" s="12"/>
      <c r="I11" s="12">
        <v>1000</v>
      </c>
      <c r="J11" s="12"/>
      <c r="K11" s="12"/>
      <c r="L11" s="12">
        <v>7750</v>
      </c>
      <c r="M11" s="12"/>
      <c r="N11" s="12">
        <v>150</v>
      </c>
      <c r="O11" s="20"/>
      <c r="P11" s="12">
        <v>35</v>
      </c>
      <c r="Q11" s="12">
        <v>348</v>
      </c>
      <c r="R11" s="12"/>
      <c r="S11" s="13">
        <f t="shared" si="0"/>
        <v>13583</v>
      </c>
      <c r="T11" s="15"/>
    </row>
    <row r="12" spans="1:20" ht="17.25">
      <c r="A12" s="113"/>
      <c r="B12" s="113"/>
      <c r="C12" s="3" t="s">
        <v>44</v>
      </c>
      <c r="D12" s="81">
        <v>150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150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550</v>
      </c>
      <c r="E14" s="12"/>
      <c r="F14" s="12">
        <v>680</v>
      </c>
      <c r="G14" s="12"/>
      <c r="H14" s="20"/>
      <c r="I14" s="20"/>
      <c r="J14" s="20"/>
      <c r="K14" s="12"/>
      <c r="L14" s="12">
        <v>550</v>
      </c>
      <c r="M14" s="20"/>
      <c r="N14" s="20"/>
      <c r="O14" s="20"/>
      <c r="P14" s="12"/>
      <c r="Q14" s="12"/>
      <c r="R14" s="12"/>
      <c r="S14" s="13">
        <f t="shared" si="0"/>
        <v>1780</v>
      </c>
      <c r="T14" s="34">
        <f>(S14+S15+S16+S17+S18+S19+S20+S21)/S3*100</f>
        <v>73.48721147847786</v>
      </c>
    </row>
    <row r="15" spans="1:20" ht="17.25">
      <c r="A15" s="109"/>
      <c r="B15" s="110"/>
      <c r="C15" s="5" t="s">
        <v>60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R15" s="12"/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690</v>
      </c>
      <c r="E16" s="12"/>
      <c r="F16" s="12">
        <v>670</v>
      </c>
      <c r="G16" s="12"/>
      <c r="H16" s="12"/>
      <c r="I16" s="20"/>
      <c r="J16" s="20"/>
      <c r="K16" s="12"/>
      <c r="L16" s="12">
        <v>4100</v>
      </c>
      <c r="M16" s="20"/>
      <c r="N16" s="20"/>
      <c r="O16" s="20"/>
      <c r="P16" s="20"/>
      <c r="Q16" s="12">
        <v>240</v>
      </c>
      <c r="R16" s="12"/>
      <c r="S16" s="13">
        <f t="shared" si="0"/>
        <v>5700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1180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1180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148</v>
      </c>
      <c r="O20" s="21"/>
      <c r="P20" s="32"/>
      <c r="Q20" s="32"/>
      <c r="R20" s="22"/>
      <c r="S20" s="13">
        <f t="shared" si="0"/>
        <v>148</v>
      </c>
      <c r="T20" s="13"/>
    </row>
    <row r="21" spans="1:20" ht="17.25">
      <c r="A21" s="111"/>
      <c r="B21" s="112"/>
      <c r="C21" s="5" t="s">
        <v>21</v>
      </c>
      <c r="D21" s="12">
        <v>1400</v>
      </c>
      <c r="E21" s="12"/>
      <c r="F21" s="12">
        <v>1850</v>
      </c>
      <c r="G21" s="12"/>
      <c r="H21" s="26"/>
      <c r="I21" s="27"/>
      <c r="J21" s="28"/>
      <c r="K21" s="12"/>
      <c r="L21" s="12">
        <v>900</v>
      </c>
      <c r="M21" s="20"/>
      <c r="N21" s="20"/>
      <c r="O21" s="20"/>
      <c r="P21" s="20"/>
      <c r="Q21" s="12"/>
      <c r="R21" s="12"/>
      <c r="S21" s="13">
        <f t="shared" si="0"/>
        <v>4150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1000</v>
      </c>
      <c r="E22" s="12"/>
      <c r="F22" s="12">
        <v>720</v>
      </c>
      <c r="G22" s="12"/>
      <c r="H22" s="12"/>
      <c r="I22" s="12">
        <v>5</v>
      </c>
      <c r="J22" s="12"/>
      <c r="K22" s="12"/>
      <c r="L22" s="12">
        <v>100</v>
      </c>
      <c r="M22" s="12"/>
      <c r="N22" s="12">
        <v>1</v>
      </c>
      <c r="O22" s="12"/>
      <c r="P22" s="12">
        <v>5</v>
      </c>
      <c r="Q22" s="12">
        <v>102</v>
      </c>
      <c r="R22" s="12"/>
      <c r="S22" s="13">
        <f t="shared" si="0"/>
        <v>1933</v>
      </c>
      <c r="T22" s="34">
        <f>(S22+S23+S24+S25+S26+S27+S28+S29+S30+S31+S32+S33+S34+S35+S36)/(3*S3)*100</f>
        <v>73.07132459970887</v>
      </c>
    </row>
    <row r="23" spans="1:20" ht="17.25">
      <c r="A23" s="116"/>
      <c r="B23" s="118"/>
      <c r="C23" s="7" t="s">
        <v>25</v>
      </c>
      <c r="D23" s="12">
        <v>500</v>
      </c>
      <c r="E23" s="12"/>
      <c r="F23" s="12">
        <v>460</v>
      </c>
      <c r="G23" s="12"/>
      <c r="H23" s="12"/>
      <c r="I23" s="12">
        <v>380</v>
      </c>
      <c r="J23" s="12"/>
      <c r="K23" s="12"/>
      <c r="L23" s="12">
        <v>3400</v>
      </c>
      <c r="M23" s="12"/>
      <c r="N23" s="12">
        <v>147</v>
      </c>
      <c r="O23" s="12"/>
      <c r="P23" s="12">
        <v>30</v>
      </c>
      <c r="Q23" s="12">
        <v>192</v>
      </c>
      <c r="R23" s="12"/>
      <c r="S23" s="13">
        <f t="shared" si="0"/>
        <v>5109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100</v>
      </c>
      <c r="E28" s="12"/>
      <c r="F28" s="12">
        <v>100</v>
      </c>
      <c r="G28" s="12"/>
      <c r="H28" s="12"/>
      <c r="I28" s="12">
        <v>555</v>
      </c>
      <c r="J28" s="12"/>
      <c r="K28" s="12"/>
      <c r="L28" s="12">
        <v>100</v>
      </c>
      <c r="M28" s="12"/>
      <c r="N28" s="12">
        <v>10</v>
      </c>
      <c r="O28" s="12"/>
      <c r="P28" s="12">
        <v>4</v>
      </c>
      <c r="Q28" s="12">
        <v>320</v>
      </c>
      <c r="R28" s="12"/>
      <c r="S28" s="13">
        <f t="shared" si="0"/>
        <v>1189</v>
      </c>
      <c r="T28" s="13"/>
    </row>
    <row r="29" spans="1:20" ht="17.25">
      <c r="A29" s="116"/>
      <c r="B29" s="118"/>
      <c r="C29" s="7" t="s">
        <v>25</v>
      </c>
      <c r="D29" s="12">
        <v>2900</v>
      </c>
      <c r="E29" s="12"/>
      <c r="F29" s="12">
        <v>1900</v>
      </c>
      <c r="G29" s="12"/>
      <c r="H29" s="12"/>
      <c r="I29" s="12">
        <v>330</v>
      </c>
      <c r="J29" s="12"/>
      <c r="K29" s="12"/>
      <c r="L29" s="12">
        <v>7600</v>
      </c>
      <c r="M29" s="12"/>
      <c r="N29" s="12">
        <v>60</v>
      </c>
      <c r="O29" s="12"/>
      <c r="P29" s="12">
        <v>30</v>
      </c>
      <c r="Q29" s="12"/>
      <c r="R29" s="12"/>
      <c r="S29" s="13">
        <f t="shared" si="0"/>
        <v>12820</v>
      </c>
      <c r="T29" s="13"/>
    </row>
    <row r="30" spans="1:20" ht="17.25">
      <c r="A30" s="116"/>
      <c r="B30" s="118"/>
      <c r="C30" s="6" t="s">
        <v>26</v>
      </c>
      <c r="D30" s="12">
        <v>440</v>
      </c>
      <c r="E30" s="12"/>
      <c r="F30" s="12">
        <v>350</v>
      </c>
      <c r="G30" s="12"/>
      <c r="H30" s="12"/>
      <c r="I30" s="12"/>
      <c r="J30" s="12"/>
      <c r="K30" s="12"/>
      <c r="L30" s="12">
        <v>200</v>
      </c>
      <c r="M30" s="12"/>
      <c r="N30" s="12">
        <v>80</v>
      </c>
      <c r="O30" s="12"/>
      <c r="P30" s="12"/>
      <c r="Q30" s="12"/>
      <c r="R30" s="12"/>
      <c r="S30" s="13">
        <f t="shared" si="0"/>
        <v>1070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3200</v>
      </c>
      <c r="E34" s="12"/>
      <c r="F34" s="12">
        <v>4300</v>
      </c>
      <c r="G34" s="12"/>
      <c r="H34" s="12"/>
      <c r="I34" s="12">
        <v>1200</v>
      </c>
      <c r="J34" s="12"/>
      <c r="K34" s="12"/>
      <c r="L34" s="12">
        <v>6500</v>
      </c>
      <c r="M34" s="12"/>
      <c r="N34" s="12">
        <v>150</v>
      </c>
      <c r="O34" s="12"/>
      <c r="P34" s="12">
        <v>35</v>
      </c>
      <c r="Q34" s="12">
        <v>300</v>
      </c>
      <c r="R34" s="12"/>
      <c r="S34" s="13">
        <f t="shared" si="0"/>
        <v>15685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700</v>
      </c>
      <c r="J35" s="12"/>
      <c r="K35" s="12"/>
      <c r="L35" s="20"/>
      <c r="M35" s="12"/>
      <c r="N35" s="12">
        <v>0</v>
      </c>
      <c r="O35" s="12"/>
      <c r="P35" s="12"/>
      <c r="Q35" s="12"/>
      <c r="R35" s="12"/>
      <c r="S35" s="13">
        <f t="shared" si="0"/>
        <v>700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148</v>
      </c>
      <c r="O36" s="20"/>
      <c r="P36" s="20"/>
      <c r="Q36" s="20"/>
      <c r="R36" s="20"/>
      <c r="S36" s="13">
        <f t="shared" si="0"/>
        <v>148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2800</v>
      </c>
      <c r="E37" s="12"/>
      <c r="F37" s="12">
        <v>3240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>
        <v>100</v>
      </c>
      <c r="R37" s="12"/>
      <c r="S37" s="13">
        <f t="shared" si="0"/>
        <v>6140</v>
      </c>
      <c r="T37" s="34">
        <f>(S37+S38+S39+S40+S41)/(S3)*100</f>
        <v>93.38172744286281</v>
      </c>
    </row>
    <row r="38" spans="1:20" ht="17.25">
      <c r="A38" s="109"/>
      <c r="B38" s="110"/>
      <c r="C38" s="5" t="s">
        <v>31</v>
      </c>
      <c r="D38" s="12">
        <v>600</v>
      </c>
      <c r="E38" s="12"/>
      <c r="F38" s="12">
        <v>700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>
        <v>248</v>
      </c>
      <c r="R38" s="20"/>
      <c r="S38" s="13">
        <f t="shared" si="0"/>
        <v>1548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148</v>
      </c>
      <c r="O39" s="20"/>
      <c r="P39" s="12"/>
      <c r="Q39" s="20"/>
      <c r="R39" s="20"/>
      <c r="S39" s="13">
        <f t="shared" si="0"/>
        <v>148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1150</v>
      </c>
      <c r="J40" s="20"/>
      <c r="K40" s="20"/>
      <c r="L40" s="33">
        <v>300</v>
      </c>
      <c r="M40" s="20"/>
      <c r="N40" s="20"/>
      <c r="O40" s="20"/>
      <c r="P40" s="20"/>
      <c r="Q40" s="20"/>
      <c r="R40" s="20"/>
      <c r="S40" s="13">
        <f t="shared" si="0"/>
        <v>1450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7180</v>
      </c>
      <c r="M41" s="20"/>
      <c r="N41" s="20"/>
      <c r="O41" s="20"/>
      <c r="P41" s="20"/>
      <c r="Q41" s="20"/>
      <c r="R41" s="20"/>
      <c r="S41" s="13">
        <f t="shared" si="0"/>
        <v>7180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7180</v>
      </c>
      <c r="M43" s="20"/>
      <c r="N43" s="20"/>
      <c r="O43" s="20"/>
      <c r="P43" s="20"/>
      <c r="Q43" s="20"/>
      <c r="R43" s="20"/>
      <c r="S43" s="13">
        <f t="shared" si="0"/>
        <v>7180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7380</v>
      </c>
      <c r="M44" s="20"/>
      <c r="N44" s="20"/>
      <c r="O44" s="20"/>
      <c r="P44" s="20"/>
      <c r="Q44" s="20"/>
      <c r="R44" s="20"/>
      <c r="S44" s="13">
        <f t="shared" si="0"/>
        <v>7380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82.99566154369649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J49" sqref="J49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3.14062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750</v>
      </c>
      <c r="E3" s="12">
        <v>0</v>
      </c>
      <c r="F3" s="12">
        <v>1700</v>
      </c>
      <c r="G3" s="12">
        <v>0</v>
      </c>
      <c r="H3" s="12">
        <v>350</v>
      </c>
      <c r="I3" s="12">
        <v>62</v>
      </c>
      <c r="J3" s="12">
        <v>19</v>
      </c>
      <c r="K3" s="12">
        <v>0</v>
      </c>
      <c r="L3" s="12">
        <v>376</v>
      </c>
      <c r="M3" s="12">
        <v>0</v>
      </c>
      <c r="N3" s="12">
        <v>42</v>
      </c>
      <c r="O3" s="12">
        <v>0</v>
      </c>
      <c r="P3" s="12">
        <v>98</v>
      </c>
      <c r="Q3" s="12">
        <v>75.5</v>
      </c>
      <c r="R3" s="12">
        <v>0</v>
      </c>
      <c r="S3" s="13">
        <f aca="true" t="shared" si="0" ref="S3:S44">SUM(D3:R3)</f>
        <v>3472.5</v>
      </c>
      <c r="T3" s="13"/>
    </row>
    <row r="4" spans="1:20" ht="17.25">
      <c r="A4" s="51"/>
      <c r="B4" s="19"/>
      <c r="C4" s="51" t="s">
        <v>38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>
        <v>0</v>
      </c>
      <c r="P4" s="12"/>
      <c r="Q4" s="12">
        <v>0</v>
      </c>
      <c r="R4" s="12">
        <v>0</v>
      </c>
      <c r="S4" s="13">
        <f t="shared" si="0"/>
        <v>0</v>
      </c>
      <c r="T4" s="13"/>
    </row>
    <row r="5" spans="1:20" ht="17.25">
      <c r="A5" s="51"/>
      <c r="B5" s="19"/>
      <c r="C5" s="51" t="s">
        <v>39</v>
      </c>
      <c r="D5" s="39">
        <v>0</v>
      </c>
      <c r="E5" s="12">
        <v>0</v>
      </c>
      <c r="F5" s="39">
        <v>0</v>
      </c>
      <c r="G5" s="12">
        <v>0</v>
      </c>
      <c r="H5" s="39">
        <v>0</v>
      </c>
      <c r="I5" s="12">
        <v>0</v>
      </c>
      <c r="J5" s="12">
        <v>0</v>
      </c>
      <c r="K5" s="12">
        <v>0</v>
      </c>
      <c r="L5" s="39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39">
        <v>400</v>
      </c>
      <c r="E6" s="12">
        <v>0</v>
      </c>
      <c r="F6" s="12">
        <v>1300</v>
      </c>
      <c r="G6" s="12">
        <v>0</v>
      </c>
      <c r="H6" s="12">
        <v>350</v>
      </c>
      <c r="I6" s="12">
        <v>62</v>
      </c>
      <c r="J6" s="12">
        <v>8</v>
      </c>
      <c r="K6" s="12">
        <v>0</v>
      </c>
      <c r="L6" s="12">
        <v>376</v>
      </c>
      <c r="M6" s="12">
        <v>0</v>
      </c>
      <c r="N6" s="12">
        <v>42</v>
      </c>
      <c r="O6" s="20">
        <v>0</v>
      </c>
      <c r="P6" s="12">
        <v>98</v>
      </c>
      <c r="Q6" s="12">
        <v>75</v>
      </c>
      <c r="R6" s="12"/>
      <c r="S6" s="13">
        <f t="shared" si="0"/>
        <v>2711</v>
      </c>
      <c r="T6" s="34">
        <f>(S6+S7+S8)/S3*100</f>
        <v>97.10583153347733</v>
      </c>
    </row>
    <row r="7" spans="1:20" ht="17.25">
      <c r="A7" s="109"/>
      <c r="B7" s="110"/>
      <c r="C7" s="2" t="s">
        <v>41</v>
      </c>
      <c r="D7" s="12">
        <v>350</v>
      </c>
      <c r="E7" s="12">
        <v>0</v>
      </c>
      <c r="F7" s="12">
        <v>300</v>
      </c>
      <c r="G7" s="12">
        <v>0</v>
      </c>
      <c r="H7" s="12">
        <v>0</v>
      </c>
      <c r="I7" s="12">
        <v>0</v>
      </c>
      <c r="J7" s="12">
        <v>11</v>
      </c>
      <c r="K7" s="12">
        <v>0</v>
      </c>
      <c r="L7" s="12">
        <v>0</v>
      </c>
      <c r="M7" s="12">
        <v>0</v>
      </c>
      <c r="N7" s="12">
        <v>0</v>
      </c>
      <c r="O7" s="20">
        <v>0</v>
      </c>
      <c r="P7" s="12">
        <v>0</v>
      </c>
      <c r="Q7" s="12">
        <v>0</v>
      </c>
      <c r="R7" s="12">
        <v>0</v>
      </c>
      <c r="S7" s="13">
        <f t="shared" si="0"/>
        <v>661</v>
      </c>
      <c r="T7" s="13"/>
    </row>
    <row r="8" spans="1:20" ht="17.25">
      <c r="A8" s="111"/>
      <c r="B8" s="112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>
        <v>0</v>
      </c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750</v>
      </c>
      <c r="E9" s="12">
        <v>0</v>
      </c>
      <c r="F9" s="12">
        <v>1700</v>
      </c>
      <c r="G9" s="12">
        <v>0</v>
      </c>
      <c r="H9" s="12">
        <v>350</v>
      </c>
      <c r="I9" s="12">
        <v>62</v>
      </c>
      <c r="J9" s="12">
        <v>10</v>
      </c>
      <c r="K9" s="12">
        <v>0</v>
      </c>
      <c r="L9" s="12">
        <v>376</v>
      </c>
      <c r="M9" s="12">
        <v>0</v>
      </c>
      <c r="N9" s="12">
        <v>42</v>
      </c>
      <c r="O9" s="20">
        <v>0</v>
      </c>
      <c r="P9" s="12">
        <v>98</v>
      </c>
      <c r="Q9" s="12">
        <v>75.5</v>
      </c>
      <c r="R9" s="12"/>
      <c r="S9" s="13">
        <f t="shared" si="0"/>
        <v>3463.5</v>
      </c>
      <c r="T9" s="34">
        <f>(S9+S10+S11+S12+S13)/(2*S3)*100</f>
        <v>88.43052555795536</v>
      </c>
    </row>
    <row r="10" spans="1:20" ht="21" customHeight="1">
      <c r="A10" s="125"/>
      <c r="B10" s="126"/>
      <c r="C10" s="14" t="s">
        <v>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700</v>
      </c>
      <c r="E11" s="12">
        <v>0</v>
      </c>
      <c r="F11" s="12">
        <v>1400</v>
      </c>
      <c r="G11" s="12">
        <v>0</v>
      </c>
      <c r="H11" s="12">
        <v>0</v>
      </c>
      <c r="I11" s="12">
        <v>50</v>
      </c>
      <c r="J11" s="12">
        <v>10</v>
      </c>
      <c r="K11" s="12">
        <v>0</v>
      </c>
      <c r="L11" s="12">
        <v>350</v>
      </c>
      <c r="M11" s="12">
        <v>0</v>
      </c>
      <c r="N11" s="12">
        <v>0</v>
      </c>
      <c r="O11" s="20">
        <v>0</v>
      </c>
      <c r="P11" s="12">
        <v>98</v>
      </c>
      <c r="Q11" s="12">
        <v>70</v>
      </c>
      <c r="R11" s="12">
        <v>0</v>
      </c>
      <c r="S11" s="13">
        <f t="shared" si="0"/>
        <v>2678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>
        <v>0</v>
      </c>
      <c r="F13" s="32"/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54.13966882649388</v>
      </c>
    </row>
    <row r="15" spans="1:20" ht="17.25">
      <c r="A15" s="109"/>
      <c r="B15" s="110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150</v>
      </c>
      <c r="E16" s="12">
        <v>0</v>
      </c>
      <c r="F16" s="12">
        <v>80</v>
      </c>
      <c r="G16" s="12">
        <v>0</v>
      </c>
      <c r="H16" s="12">
        <v>0</v>
      </c>
      <c r="I16" s="20">
        <v>0</v>
      </c>
      <c r="J16" s="20">
        <v>0</v>
      </c>
      <c r="K16" s="12">
        <v>0</v>
      </c>
      <c r="L16" s="12">
        <v>200</v>
      </c>
      <c r="M16" s="20">
        <v>0</v>
      </c>
      <c r="N16" s="20">
        <v>0</v>
      </c>
      <c r="O16" s="20">
        <v>0</v>
      </c>
      <c r="P16" s="20">
        <v>0</v>
      </c>
      <c r="Q16" s="12">
        <v>0</v>
      </c>
      <c r="R16" s="12">
        <v>0</v>
      </c>
      <c r="S16" s="13">
        <f t="shared" si="0"/>
        <v>430</v>
      </c>
      <c r="T16" s="13"/>
    </row>
    <row r="17" spans="1:20" ht="17.25">
      <c r="A17" s="109"/>
      <c r="B17" s="110"/>
      <c r="C17" s="5" t="s">
        <v>49</v>
      </c>
      <c r="D17" s="41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0</v>
      </c>
      <c r="K17" s="12">
        <v>0</v>
      </c>
      <c r="L17" s="20">
        <v>0</v>
      </c>
      <c r="M17" s="12">
        <v>0</v>
      </c>
      <c r="N17" s="20">
        <v>0</v>
      </c>
      <c r="O17" s="20">
        <v>0</v>
      </c>
      <c r="P17" s="20">
        <v>0</v>
      </c>
      <c r="Q17" s="12">
        <v>0</v>
      </c>
      <c r="R17" s="12">
        <v>0</v>
      </c>
      <c r="S17" s="13">
        <f t="shared" si="0"/>
        <v>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>
        <v>0</v>
      </c>
      <c r="F19" s="30"/>
      <c r="G19" s="31"/>
      <c r="H19" s="23"/>
      <c r="I19" s="24"/>
      <c r="J19" s="25"/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>
        <v>0</v>
      </c>
      <c r="M20" s="22"/>
      <c r="N20" s="12">
        <v>0</v>
      </c>
      <c r="O20" s="21"/>
      <c r="P20" s="32">
        <v>0</v>
      </c>
      <c r="Q20" s="32"/>
      <c r="R20" s="22"/>
      <c r="S20" s="13">
        <f t="shared" si="0"/>
        <v>0</v>
      </c>
      <c r="T20" s="13"/>
    </row>
    <row r="21" spans="1:20" ht="17.25">
      <c r="A21" s="111"/>
      <c r="B21" s="112"/>
      <c r="C21" s="5" t="s">
        <v>21</v>
      </c>
      <c r="D21" s="12">
        <v>450</v>
      </c>
      <c r="E21" s="12">
        <v>0</v>
      </c>
      <c r="F21" s="12">
        <v>1000</v>
      </c>
      <c r="G21" s="12">
        <v>0</v>
      </c>
      <c r="H21" s="26"/>
      <c r="I21" s="27">
        <v>0</v>
      </c>
      <c r="J21" s="28"/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1450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200</v>
      </c>
      <c r="E22" s="12">
        <v>0</v>
      </c>
      <c r="F22" s="12">
        <v>200</v>
      </c>
      <c r="G22" s="12">
        <v>0</v>
      </c>
      <c r="H22" s="12">
        <v>200</v>
      </c>
      <c r="I22" s="12">
        <v>20</v>
      </c>
      <c r="J22" s="12">
        <v>0</v>
      </c>
      <c r="K22" s="12">
        <v>0</v>
      </c>
      <c r="L22" s="12">
        <v>150</v>
      </c>
      <c r="M22" s="12">
        <v>0</v>
      </c>
      <c r="N22" s="12">
        <v>10</v>
      </c>
      <c r="O22" s="12">
        <v>0</v>
      </c>
      <c r="P22" s="12">
        <v>60</v>
      </c>
      <c r="Q22" s="12">
        <v>60</v>
      </c>
      <c r="R22" s="12">
        <v>0</v>
      </c>
      <c r="S22" s="13">
        <f t="shared" si="0"/>
        <v>900</v>
      </c>
      <c r="T22" s="34">
        <f>(S22+S23+S24+S25+S26+S27+S28+S29+S30+S31+S32+S33+S34+S35+S36)/(3*S3)*100</f>
        <v>62.347012239020884</v>
      </c>
    </row>
    <row r="23" spans="1:20" ht="17.25">
      <c r="A23" s="116"/>
      <c r="B23" s="118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400</v>
      </c>
      <c r="E28" s="12">
        <v>0</v>
      </c>
      <c r="F28" s="12">
        <v>1200</v>
      </c>
      <c r="G28" s="12">
        <v>0</v>
      </c>
      <c r="H28" s="12">
        <v>350</v>
      </c>
      <c r="I28" s="12">
        <v>30</v>
      </c>
      <c r="J28" s="12">
        <v>5</v>
      </c>
      <c r="K28" s="12">
        <v>0</v>
      </c>
      <c r="L28" s="12">
        <v>350</v>
      </c>
      <c r="M28" s="12">
        <v>0</v>
      </c>
      <c r="N28" s="12">
        <v>35</v>
      </c>
      <c r="O28" s="12">
        <v>0</v>
      </c>
      <c r="P28" s="12">
        <v>60</v>
      </c>
      <c r="Q28" s="12">
        <v>70</v>
      </c>
      <c r="R28" s="12">
        <v>0</v>
      </c>
      <c r="S28" s="13">
        <f t="shared" si="0"/>
        <v>2500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300</v>
      </c>
      <c r="E30" s="12">
        <v>0</v>
      </c>
      <c r="F30" s="12">
        <v>500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800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400</v>
      </c>
      <c r="E34" s="12">
        <v>0</v>
      </c>
      <c r="F34" s="12">
        <v>1200</v>
      </c>
      <c r="G34" s="12">
        <v>0</v>
      </c>
      <c r="H34" s="12">
        <v>200</v>
      </c>
      <c r="I34" s="12">
        <v>60</v>
      </c>
      <c r="J34" s="12">
        <v>15</v>
      </c>
      <c r="K34" s="12">
        <v>0</v>
      </c>
      <c r="L34" s="12">
        <v>280</v>
      </c>
      <c r="M34" s="12">
        <v>0</v>
      </c>
      <c r="N34" s="12">
        <v>40</v>
      </c>
      <c r="O34" s="12">
        <v>0</v>
      </c>
      <c r="P34" s="12">
        <v>50</v>
      </c>
      <c r="Q34" s="12">
        <v>50</v>
      </c>
      <c r="R34" s="12">
        <v>0</v>
      </c>
      <c r="S34" s="13">
        <f t="shared" si="0"/>
        <v>2295</v>
      </c>
      <c r="T34" s="13"/>
    </row>
    <row r="35" spans="1:20" ht="17.25">
      <c r="A35" s="116"/>
      <c r="B35" s="118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500</v>
      </c>
      <c r="E37" s="12">
        <v>0</v>
      </c>
      <c r="F37" s="12">
        <v>1100</v>
      </c>
      <c r="G37" s="12">
        <v>0</v>
      </c>
      <c r="H37" s="12">
        <v>0</v>
      </c>
      <c r="I37" s="20">
        <v>0</v>
      </c>
      <c r="J37" s="12">
        <v>0</v>
      </c>
      <c r="K37" s="12">
        <v>0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1600</v>
      </c>
      <c r="T37" s="34">
        <f>(S37+S38+S39+S40+S41)/(S3)*100</f>
        <v>74.87401007919367</v>
      </c>
    </row>
    <row r="38" spans="1:20" ht="17.25">
      <c r="A38" s="109"/>
      <c r="B38" s="110"/>
      <c r="C38" s="5" t="s">
        <v>31</v>
      </c>
      <c r="D38" s="12">
        <v>150</v>
      </c>
      <c r="E38" s="12">
        <v>0</v>
      </c>
      <c r="F38" s="12">
        <v>550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700</v>
      </c>
      <c r="T38" s="13"/>
    </row>
    <row r="39" spans="1:20" ht="17.25">
      <c r="A39" s="109"/>
      <c r="B39" s="110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0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0</v>
      </c>
      <c r="J40" s="41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0</v>
      </c>
      <c r="T40" s="13"/>
    </row>
    <row r="41" spans="1:20" ht="17.25">
      <c r="A41" s="109"/>
      <c r="B41" s="110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300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300</v>
      </c>
      <c r="T41" s="13"/>
    </row>
    <row r="42" spans="1:20" ht="17.25">
      <c r="A42" s="109"/>
      <c r="B42" s="110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0</v>
      </c>
      <c r="T43" s="13"/>
    </row>
    <row r="44" spans="1:20" ht="17.25">
      <c r="A44" s="111"/>
      <c r="B44" s="112"/>
      <c r="C44" s="11" t="s">
        <v>58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73.75269978401728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25">
      <selection activeCell="D39" sqref="D39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4.2812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69">
        <v>300</v>
      </c>
      <c r="E3" s="69">
        <v>0</v>
      </c>
      <c r="F3" s="69">
        <v>1950</v>
      </c>
      <c r="G3" s="69">
        <v>0</v>
      </c>
      <c r="H3" s="69">
        <v>0</v>
      </c>
      <c r="I3" s="69">
        <v>520</v>
      </c>
      <c r="J3" s="69">
        <v>20</v>
      </c>
      <c r="K3" s="69">
        <v>13</v>
      </c>
      <c r="L3" s="69">
        <v>870</v>
      </c>
      <c r="M3" s="69">
        <v>0</v>
      </c>
      <c r="N3" s="69">
        <v>0</v>
      </c>
      <c r="O3" s="69">
        <v>0</v>
      </c>
      <c r="P3" s="69">
        <v>120</v>
      </c>
      <c r="Q3" s="69">
        <v>13</v>
      </c>
      <c r="R3" s="69">
        <v>0</v>
      </c>
      <c r="S3" s="13">
        <f aca="true" t="shared" si="0" ref="S3:S44">SUM(D3:R3)</f>
        <v>3806</v>
      </c>
      <c r="T3" s="13"/>
    </row>
    <row r="4" spans="1:20" ht="17.25">
      <c r="A4" s="52"/>
      <c r="B4" s="19"/>
      <c r="C4" s="52" t="s">
        <v>38</v>
      </c>
      <c r="D4" s="69">
        <v>60</v>
      </c>
      <c r="E4" s="69">
        <v>0</v>
      </c>
      <c r="F4" s="69">
        <v>210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190</v>
      </c>
      <c r="M4" s="69">
        <v>0</v>
      </c>
      <c r="N4" s="69">
        <v>0</v>
      </c>
      <c r="O4" s="20"/>
      <c r="P4" s="69">
        <v>10</v>
      </c>
      <c r="Q4" s="69">
        <v>0</v>
      </c>
      <c r="R4" s="69">
        <v>0</v>
      </c>
      <c r="S4" s="13">
        <f t="shared" si="0"/>
        <v>470</v>
      </c>
      <c r="T4" s="13"/>
    </row>
    <row r="5" spans="1:20" ht="17.25">
      <c r="A5" s="52"/>
      <c r="B5" s="19"/>
      <c r="C5" s="52" t="s">
        <v>39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13">
        <f t="shared" si="0"/>
        <v>0</v>
      </c>
      <c r="T5" s="13">
        <v>190</v>
      </c>
    </row>
    <row r="6" spans="1:20" ht="17.25" customHeight="1">
      <c r="A6" s="107" t="s">
        <v>45</v>
      </c>
      <c r="B6" s="108"/>
      <c r="C6" s="2" t="s">
        <v>40</v>
      </c>
      <c r="D6" s="69">
        <v>150</v>
      </c>
      <c r="E6" s="69">
        <v>0</v>
      </c>
      <c r="F6" s="69">
        <v>1370</v>
      </c>
      <c r="G6" s="69">
        <v>0</v>
      </c>
      <c r="H6" s="69">
        <v>0</v>
      </c>
      <c r="I6" s="69">
        <v>400</v>
      </c>
      <c r="J6" s="69">
        <v>20</v>
      </c>
      <c r="K6" s="69">
        <v>13</v>
      </c>
      <c r="L6" s="69">
        <v>800</v>
      </c>
      <c r="M6" s="69">
        <v>0</v>
      </c>
      <c r="N6" s="69">
        <v>0</v>
      </c>
      <c r="O6" s="20"/>
      <c r="P6" s="69">
        <v>110</v>
      </c>
      <c r="Q6" s="69">
        <v>13</v>
      </c>
      <c r="R6" s="69">
        <v>0</v>
      </c>
      <c r="S6" s="13">
        <f t="shared" si="0"/>
        <v>2876</v>
      </c>
      <c r="T6" s="34">
        <f>(S6+S7+S8)/S3*100</f>
        <v>99.21177088807147</v>
      </c>
    </row>
    <row r="7" spans="1:20" ht="17.25">
      <c r="A7" s="109"/>
      <c r="B7" s="110"/>
      <c r="C7" s="2" t="s">
        <v>41</v>
      </c>
      <c r="D7" s="69">
        <v>150</v>
      </c>
      <c r="E7" s="69">
        <v>0</v>
      </c>
      <c r="F7" s="69">
        <v>550</v>
      </c>
      <c r="G7" s="69">
        <v>0</v>
      </c>
      <c r="H7" s="69">
        <v>0</v>
      </c>
      <c r="I7" s="69">
        <v>120</v>
      </c>
      <c r="J7" s="69">
        <v>0</v>
      </c>
      <c r="K7" s="69">
        <v>0</v>
      </c>
      <c r="L7" s="69">
        <v>70</v>
      </c>
      <c r="M7" s="69">
        <v>0</v>
      </c>
      <c r="N7" s="69">
        <v>0</v>
      </c>
      <c r="O7" s="20"/>
      <c r="P7" s="69">
        <v>10</v>
      </c>
      <c r="Q7" s="69">
        <v>0</v>
      </c>
      <c r="R7" s="69">
        <v>0</v>
      </c>
      <c r="S7" s="13">
        <f t="shared" si="0"/>
        <v>900</v>
      </c>
      <c r="T7" s="13"/>
    </row>
    <row r="8" spans="1:20" ht="17.25">
      <c r="A8" s="111"/>
      <c r="B8" s="112"/>
      <c r="C8" s="2" t="s">
        <v>42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20"/>
      <c r="P8" s="69">
        <v>0</v>
      </c>
      <c r="Q8" s="69">
        <v>0</v>
      </c>
      <c r="R8" s="69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69">
        <v>250</v>
      </c>
      <c r="E9" s="69">
        <v>0</v>
      </c>
      <c r="F9" s="69">
        <v>1500</v>
      </c>
      <c r="G9" s="69">
        <v>0</v>
      </c>
      <c r="H9" s="69">
        <v>0</v>
      </c>
      <c r="I9" s="69">
        <v>400</v>
      </c>
      <c r="J9" s="69">
        <v>20</v>
      </c>
      <c r="K9" s="69">
        <v>13</v>
      </c>
      <c r="L9" s="69">
        <v>720</v>
      </c>
      <c r="M9" s="69">
        <v>0</v>
      </c>
      <c r="N9" s="69">
        <v>0</v>
      </c>
      <c r="O9" s="20"/>
      <c r="P9" s="69">
        <v>110</v>
      </c>
      <c r="Q9" s="69">
        <v>13</v>
      </c>
      <c r="R9" s="69">
        <v>0</v>
      </c>
      <c r="S9" s="13">
        <f t="shared" si="0"/>
        <v>3026</v>
      </c>
      <c r="T9" s="34">
        <f>(S9+S10+S11+S12+S13)/(2*S3)*100</f>
        <v>86.9942196531792</v>
      </c>
    </row>
    <row r="10" spans="1:20" ht="21" customHeight="1">
      <c r="A10" s="125"/>
      <c r="B10" s="126"/>
      <c r="C10" s="14" t="s">
        <v>61</v>
      </c>
      <c r="D10" s="69">
        <v>50</v>
      </c>
      <c r="E10" s="69">
        <v>0</v>
      </c>
      <c r="F10" s="69">
        <v>400</v>
      </c>
      <c r="G10" s="69">
        <v>0</v>
      </c>
      <c r="H10" s="69">
        <v>0</v>
      </c>
      <c r="I10" s="69">
        <v>100</v>
      </c>
      <c r="J10" s="69">
        <v>0</v>
      </c>
      <c r="K10" s="69">
        <v>0</v>
      </c>
      <c r="L10" s="69">
        <v>150</v>
      </c>
      <c r="M10" s="69">
        <v>0</v>
      </c>
      <c r="N10" s="69">
        <v>0</v>
      </c>
      <c r="O10" s="69">
        <v>0</v>
      </c>
      <c r="P10" s="69">
        <v>10</v>
      </c>
      <c r="Q10" s="69">
        <v>0</v>
      </c>
      <c r="R10" s="69">
        <v>0</v>
      </c>
      <c r="S10" s="13">
        <f t="shared" si="0"/>
        <v>710</v>
      </c>
      <c r="T10" s="13"/>
    </row>
    <row r="11" spans="1:20" ht="17.25" customHeight="1">
      <c r="A11" s="113" t="s">
        <v>47</v>
      </c>
      <c r="B11" s="113"/>
      <c r="C11" s="3" t="s">
        <v>43</v>
      </c>
      <c r="D11" s="69">
        <v>120</v>
      </c>
      <c r="E11" s="69">
        <v>0</v>
      </c>
      <c r="F11" s="69">
        <v>1400</v>
      </c>
      <c r="G11" s="69">
        <v>0</v>
      </c>
      <c r="H11" s="69">
        <v>0</v>
      </c>
      <c r="I11" s="69">
        <v>400</v>
      </c>
      <c r="J11" s="69">
        <v>20</v>
      </c>
      <c r="K11" s="69">
        <v>13</v>
      </c>
      <c r="L11" s="69">
        <v>800</v>
      </c>
      <c r="M11" s="69">
        <v>0</v>
      </c>
      <c r="N11" s="69">
        <v>0</v>
      </c>
      <c r="O11" s="20"/>
      <c r="P11" s="69">
        <v>120</v>
      </c>
      <c r="Q11" s="69">
        <v>13</v>
      </c>
      <c r="R11" s="69">
        <v>0</v>
      </c>
      <c r="S11" s="13">
        <f t="shared" si="0"/>
        <v>2886</v>
      </c>
      <c r="T11" s="15"/>
    </row>
    <row r="12" spans="1:20" ht="17.25">
      <c r="A12" s="113"/>
      <c r="B12" s="113"/>
      <c r="C12" s="3" t="s">
        <v>44</v>
      </c>
      <c r="D12" s="81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69">
        <v>0</v>
      </c>
      <c r="I13" s="69">
        <v>0</v>
      </c>
      <c r="J13" s="69">
        <v>0</v>
      </c>
      <c r="K13" s="69">
        <v>0</v>
      </c>
      <c r="L13" s="20"/>
      <c r="M13" s="69">
        <v>0</v>
      </c>
      <c r="N13" s="69">
        <v>0</v>
      </c>
      <c r="O13" s="69">
        <v>0</v>
      </c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69">
        <v>60</v>
      </c>
      <c r="E14" s="69">
        <v>0</v>
      </c>
      <c r="F14" s="69">
        <v>180</v>
      </c>
      <c r="G14" s="69">
        <v>0</v>
      </c>
      <c r="H14" s="20"/>
      <c r="I14" s="20"/>
      <c r="J14" s="20"/>
      <c r="K14" s="69">
        <v>0</v>
      </c>
      <c r="L14" s="69">
        <v>190</v>
      </c>
      <c r="M14" s="20"/>
      <c r="N14" s="20"/>
      <c r="O14" s="20"/>
      <c r="P14" s="69">
        <v>10</v>
      </c>
      <c r="Q14" s="69">
        <v>0</v>
      </c>
      <c r="R14" s="69">
        <v>0</v>
      </c>
      <c r="S14" s="13">
        <f t="shared" si="0"/>
        <v>440</v>
      </c>
      <c r="T14" s="34">
        <f>(S14+S15+S16+S17+S18+S19+S20+S21)/S3*100</f>
        <v>69.88964792433</v>
      </c>
    </row>
    <row r="15" spans="1:20" ht="17.25">
      <c r="A15" s="109"/>
      <c r="B15" s="110"/>
      <c r="C15" s="5" t="s">
        <v>60</v>
      </c>
      <c r="D15" s="69">
        <v>0</v>
      </c>
      <c r="E15" s="69">
        <v>0</v>
      </c>
      <c r="F15" s="69">
        <v>30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20"/>
      <c r="O15" s="20"/>
      <c r="P15" s="20"/>
      <c r="Q15" s="69">
        <v>0</v>
      </c>
      <c r="R15" s="69">
        <v>0</v>
      </c>
      <c r="S15" s="13">
        <f t="shared" si="0"/>
        <v>30</v>
      </c>
      <c r="T15" s="35"/>
    </row>
    <row r="16" spans="1:20" ht="17.25">
      <c r="A16" s="109"/>
      <c r="B16" s="110"/>
      <c r="C16" s="5" t="s">
        <v>48</v>
      </c>
      <c r="D16" s="69">
        <v>30</v>
      </c>
      <c r="E16" s="69">
        <v>0</v>
      </c>
      <c r="F16" s="69">
        <v>60</v>
      </c>
      <c r="G16" s="69">
        <v>0</v>
      </c>
      <c r="H16" s="69">
        <v>0</v>
      </c>
      <c r="I16" s="20"/>
      <c r="J16" s="20"/>
      <c r="K16" s="69">
        <v>0</v>
      </c>
      <c r="L16" s="69">
        <v>45</v>
      </c>
      <c r="M16" s="20"/>
      <c r="N16" s="20"/>
      <c r="O16" s="20"/>
      <c r="P16" s="33">
        <v>40</v>
      </c>
      <c r="Q16" s="69">
        <v>0</v>
      </c>
      <c r="R16" s="69">
        <v>0</v>
      </c>
      <c r="S16" s="13">
        <f t="shared" si="0"/>
        <v>175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69">
        <v>0</v>
      </c>
      <c r="I17" s="69">
        <v>120</v>
      </c>
      <c r="J17" s="69">
        <v>5</v>
      </c>
      <c r="K17" s="69">
        <v>0</v>
      </c>
      <c r="L17" s="20"/>
      <c r="M17" s="69">
        <v>0</v>
      </c>
      <c r="N17" s="20"/>
      <c r="O17" s="20"/>
      <c r="P17" s="20"/>
      <c r="Q17" s="69">
        <v>0</v>
      </c>
      <c r="R17" s="69">
        <v>0</v>
      </c>
      <c r="S17" s="13">
        <f t="shared" si="0"/>
        <v>125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69">
        <v>0</v>
      </c>
      <c r="J18" s="69">
        <v>0</v>
      </c>
      <c r="K18" s="20"/>
      <c r="L18" s="20"/>
      <c r="M18" s="33">
        <v>0</v>
      </c>
      <c r="N18" s="20"/>
      <c r="O18" s="69">
        <v>0</v>
      </c>
      <c r="P18" s="69">
        <v>0</v>
      </c>
      <c r="Q18" s="20"/>
      <c r="R18" s="20"/>
      <c r="S18" s="13">
        <f t="shared" si="0"/>
        <v>0</v>
      </c>
      <c r="T18" s="13">
        <v>0</v>
      </c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69">
        <v>0</v>
      </c>
      <c r="L19" s="69">
        <v>0</v>
      </c>
      <c r="M19" s="20"/>
      <c r="N19" s="20"/>
      <c r="O19" s="20"/>
      <c r="P19" s="69">
        <v>0</v>
      </c>
      <c r="Q19" s="69">
        <v>0</v>
      </c>
      <c r="R19" s="69">
        <v>0</v>
      </c>
      <c r="S19" s="13">
        <v>0</v>
      </c>
      <c r="T19" s="13">
        <v>0</v>
      </c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69">
        <v>0</v>
      </c>
      <c r="O20" s="21"/>
      <c r="P20" s="32"/>
      <c r="Q20" s="32">
        <v>0</v>
      </c>
      <c r="R20" s="22"/>
      <c r="S20" s="13">
        <f t="shared" si="0"/>
        <v>0</v>
      </c>
      <c r="T20" s="13">
        <v>0</v>
      </c>
    </row>
    <row r="21" spans="1:20" ht="17.25">
      <c r="A21" s="111"/>
      <c r="B21" s="112"/>
      <c r="C21" s="5" t="s">
        <v>21</v>
      </c>
      <c r="D21" s="69">
        <v>210</v>
      </c>
      <c r="E21" s="69">
        <v>0</v>
      </c>
      <c r="F21" s="69">
        <v>1680</v>
      </c>
      <c r="G21" s="69">
        <v>0</v>
      </c>
      <c r="H21" s="26"/>
      <c r="I21" s="27"/>
      <c r="J21" s="28"/>
      <c r="K21" s="69">
        <v>0</v>
      </c>
      <c r="L21" s="69">
        <v>0</v>
      </c>
      <c r="M21" s="20"/>
      <c r="N21" s="20"/>
      <c r="O21" s="20"/>
      <c r="P21" s="20"/>
      <c r="Q21" s="69">
        <v>0</v>
      </c>
      <c r="R21" s="69">
        <v>0</v>
      </c>
      <c r="S21" s="13">
        <f t="shared" si="0"/>
        <v>1890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69">
        <v>20</v>
      </c>
      <c r="E22" s="69">
        <v>0</v>
      </c>
      <c r="F22" s="69">
        <v>150</v>
      </c>
      <c r="G22" s="69">
        <v>0</v>
      </c>
      <c r="H22" s="69">
        <v>0</v>
      </c>
      <c r="I22" s="69">
        <v>50</v>
      </c>
      <c r="J22" s="69">
        <v>5</v>
      </c>
      <c r="K22" s="69">
        <v>13</v>
      </c>
      <c r="L22" s="69">
        <v>450</v>
      </c>
      <c r="M22" s="69">
        <v>0</v>
      </c>
      <c r="N22" s="69">
        <v>0</v>
      </c>
      <c r="O22" s="69">
        <v>0</v>
      </c>
      <c r="P22" s="69">
        <v>100</v>
      </c>
      <c r="Q22" s="69">
        <v>10</v>
      </c>
      <c r="R22" s="69">
        <v>0</v>
      </c>
      <c r="S22" s="13">
        <f t="shared" si="0"/>
        <v>798</v>
      </c>
      <c r="T22" s="34">
        <f>(S22+S23+S24+S25+S26+S27+S28+S29+S30+S31+S32+S33+S34+S35+S36)/(3*S3)*100</f>
        <v>57.978630232965486</v>
      </c>
    </row>
    <row r="23" spans="1:20" ht="17.25">
      <c r="A23" s="116"/>
      <c r="B23" s="118"/>
      <c r="C23" s="7" t="s">
        <v>25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13">
        <f t="shared" si="0"/>
        <v>0</v>
      </c>
      <c r="T23" s="13"/>
    </row>
    <row r="24" spans="1:20" ht="17.25">
      <c r="A24" s="116"/>
      <c r="B24" s="118"/>
      <c r="C24" s="6" t="s">
        <v>26</v>
      </c>
      <c r="D24" s="69">
        <v>90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13">
        <f t="shared" si="0"/>
        <v>90</v>
      </c>
      <c r="T24" s="13"/>
    </row>
    <row r="25" spans="1:20" ht="17.25">
      <c r="A25" s="116"/>
      <c r="B25" s="118"/>
      <c r="C25" s="6" t="s">
        <v>35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13">
        <f t="shared" si="0"/>
        <v>0</v>
      </c>
      <c r="T25" s="13">
        <v>0</v>
      </c>
    </row>
    <row r="26" spans="1:20" ht="17.25">
      <c r="A26" s="116"/>
      <c r="B26" s="118"/>
      <c r="C26" s="6" t="s">
        <v>52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13">
        <f t="shared" si="0"/>
        <v>0</v>
      </c>
      <c r="T26" s="13">
        <v>0</v>
      </c>
    </row>
    <row r="27" spans="1:20" ht="17.25">
      <c r="A27" s="116"/>
      <c r="B27" s="119"/>
      <c r="C27" s="6" t="s">
        <v>36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13">
        <f t="shared" si="0"/>
        <v>0</v>
      </c>
      <c r="T27" s="13">
        <v>0</v>
      </c>
    </row>
    <row r="28" spans="1:20" ht="17.25" customHeight="1">
      <c r="A28" s="116"/>
      <c r="B28" s="117" t="s">
        <v>27</v>
      </c>
      <c r="C28" s="6" t="s">
        <v>24</v>
      </c>
      <c r="D28" s="69">
        <v>240</v>
      </c>
      <c r="E28" s="69">
        <v>0</v>
      </c>
      <c r="F28" s="69">
        <v>1000</v>
      </c>
      <c r="G28" s="69">
        <v>0</v>
      </c>
      <c r="H28" s="69">
        <v>0</v>
      </c>
      <c r="I28" s="69">
        <v>60</v>
      </c>
      <c r="J28" s="69">
        <v>10</v>
      </c>
      <c r="K28" s="69">
        <v>13</v>
      </c>
      <c r="L28" s="69">
        <v>770</v>
      </c>
      <c r="M28" s="69">
        <v>0</v>
      </c>
      <c r="N28" s="69">
        <v>0</v>
      </c>
      <c r="O28" s="69">
        <v>0</v>
      </c>
      <c r="P28" s="69">
        <v>110</v>
      </c>
      <c r="Q28" s="69">
        <v>9</v>
      </c>
      <c r="R28" s="69">
        <v>0</v>
      </c>
      <c r="S28" s="13">
        <f t="shared" si="0"/>
        <v>2212</v>
      </c>
      <c r="T28" s="13"/>
    </row>
    <row r="29" spans="1:20" ht="17.25">
      <c r="A29" s="116"/>
      <c r="B29" s="118"/>
      <c r="C29" s="7" t="s">
        <v>25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13">
        <f t="shared" si="0"/>
        <v>0</v>
      </c>
      <c r="T29" s="13">
        <v>0</v>
      </c>
    </row>
    <row r="30" spans="1:20" ht="17.25">
      <c r="A30" s="116"/>
      <c r="B30" s="118"/>
      <c r="C30" s="6" t="s">
        <v>26</v>
      </c>
      <c r="D30" s="69">
        <v>60</v>
      </c>
      <c r="E30" s="69">
        <v>0</v>
      </c>
      <c r="F30" s="69">
        <v>110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13">
        <f t="shared" si="0"/>
        <v>170</v>
      </c>
      <c r="T30" s="13"/>
    </row>
    <row r="31" spans="1:20" ht="17.25">
      <c r="A31" s="116"/>
      <c r="B31" s="118"/>
      <c r="C31" s="6" t="s">
        <v>37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13">
        <f t="shared" si="0"/>
        <v>0</v>
      </c>
      <c r="T31" s="13">
        <v>0</v>
      </c>
    </row>
    <row r="32" spans="1:20" ht="17.25">
      <c r="A32" s="116"/>
      <c r="B32" s="118"/>
      <c r="C32" s="6" t="s">
        <v>52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13">
        <f t="shared" si="0"/>
        <v>0</v>
      </c>
      <c r="T32" s="13">
        <v>0</v>
      </c>
    </row>
    <row r="33" spans="1:20" ht="17.25">
      <c r="A33" s="116"/>
      <c r="B33" s="119"/>
      <c r="C33" s="6" t="s">
        <v>36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13">
        <f t="shared" si="0"/>
        <v>0</v>
      </c>
      <c r="T33" s="13">
        <v>0</v>
      </c>
    </row>
    <row r="34" spans="1:20" ht="17.25">
      <c r="A34" s="116"/>
      <c r="B34" s="117" t="s">
        <v>55</v>
      </c>
      <c r="C34" s="8" t="s">
        <v>53</v>
      </c>
      <c r="D34" s="69">
        <v>300</v>
      </c>
      <c r="E34" s="69">
        <v>0</v>
      </c>
      <c r="F34" s="69">
        <v>1800</v>
      </c>
      <c r="G34" s="69">
        <v>0</v>
      </c>
      <c r="H34" s="69">
        <v>0</v>
      </c>
      <c r="I34" s="69">
        <v>500</v>
      </c>
      <c r="J34" s="69">
        <v>20</v>
      </c>
      <c r="K34" s="69">
        <v>10</v>
      </c>
      <c r="L34" s="69">
        <v>600</v>
      </c>
      <c r="M34" s="69">
        <v>0</v>
      </c>
      <c r="N34" s="69">
        <v>0</v>
      </c>
      <c r="O34" s="69">
        <v>0</v>
      </c>
      <c r="P34" s="69">
        <v>110</v>
      </c>
      <c r="Q34" s="69">
        <v>10</v>
      </c>
      <c r="R34" s="69">
        <v>0</v>
      </c>
      <c r="S34" s="13">
        <f t="shared" si="0"/>
        <v>3350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69">
        <v>0</v>
      </c>
      <c r="I35" s="69">
        <v>0</v>
      </c>
      <c r="J35" s="69">
        <v>0</v>
      </c>
      <c r="K35" s="69">
        <v>0</v>
      </c>
      <c r="L35" s="20"/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69">
        <v>0</v>
      </c>
      <c r="I36" s="69">
        <v>0</v>
      </c>
      <c r="J36" s="69">
        <v>0</v>
      </c>
      <c r="K36" s="69">
        <v>0</v>
      </c>
      <c r="L36" s="20"/>
      <c r="M36" s="69">
        <v>0</v>
      </c>
      <c r="N36" s="69">
        <v>0</v>
      </c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69">
        <v>200</v>
      </c>
      <c r="E37" s="69">
        <v>0</v>
      </c>
      <c r="F37" s="69">
        <v>1550</v>
      </c>
      <c r="G37" s="69">
        <v>0</v>
      </c>
      <c r="H37" s="69">
        <v>0</v>
      </c>
      <c r="I37" s="20"/>
      <c r="J37" s="69">
        <v>20</v>
      </c>
      <c r="K37" s="69">
        <v>5</v>
      </c>
      <c r="L37" s="20"/>
      <c r="M37" s="69">
        <v>0</v>
      </c>
      <c r="N37" s="69">
        <v>0</v>
      </c>
      <c r="O37" s="69">
        <v>0</v>
      </c>
      <c r="P37" s="20"/>
      <c r="Q37" s="69">
        <v>0</v>
      </c>
      <c r="R37" s="69">
        <v>0</v>
      </c>
      <c r="S37" s="13">
        <f t="shared" si="0"/>
        <v>1775</v>
      </c>
      <c r="T37" s="34">
        <f>(S37+S38+S39+S40+S41)/(S3)*100</f>
        <v>89.72674724119811</v>
      </c>
    </row>
    <row r="38" spans="1:20" ht="17.25">
      <c r="A38" s="109"/>
      <c r="B38" s="110"/>
      <c r="C38" s="5" t="s">
        <v>31</v>
      </c>
      <c r="D38" s="69">
        <v>100</v>
      </c>
      <c r="E38" s="69">
        <v>0</v>
      </c>
      <c r="F38" s="69">
        <v>300</v>
      </c>
      <c r="G38" s="69">
        <v>0</v>
      </c>
      <c r="H38" s="20"/>
      <c r="I38" s="20"/>
      <c r="J38" s="20"/>
      <c r="K38" s="20"/>
      <c r="L38" s="20"/>
      <c r="M38" s="20"/>
      <c r="N38" s="20"/>
      <c r="O38" s="69">
        <v>0</v>
      </c>
      <c r="P38" s="20"/>
      <c r="Q38" s="20"/>
      <c r="R38" s="20"/>
      <c r="S38" s="13">
        <f t="shared" si="0"/>
        <v>400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69">
        <v>0</v>
      </c>
      <c r="N39" s="69">
        <v>0</v>
      </c>
      <c r="O39" s="20"/>
      <c r="P39" s="69">
        <v>0</v>
      </c>
      <c r="Q39" s="20"/>
      <c r="R39" s="20"/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69">
        <v>500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500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69">
        <v>740</v>
      </c>
      <c r="M41" s="20"/>
      <c r="N41" s="20"/>
      <c r="O41" s="20"/>
      <c r="P41" s="20"/>
      <c r="Q41" s="20"/>
      <c r="R41" s="20"/>
      <c r="S41" s="13">
        <f t="shared" si="0"/>
        <v>740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69">
        <v>0</v>
      </c>
      <c r="I42" s="20"/>
      <c r="J42" s="69">
        <v>0</v>
      </c>
      <c r="K42" s="69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69">
        <v>720</v>
      </c>
      <c r="M43" s="20"/>
      <c r="N43" s="20"/>
      <c r="O43" s="20"/>
      <c r="P43" s="20"/>
      <c r="Q43" s="20"/>
      <c r="R43" s="20"/>
      <c r="S43" s="13">
        <f t="shared" si="0"/>
        <v>720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69">
        <v>700</v>
      </c>
      <c r="M44" s="20"/>
      <c r="N44" s="20"/>
      <c r="O44" s="20"/>
      <c r="P44" s="20"/>
      <c r="Q44" s="20"/>
      <c r="R44" s="20"/>
      <c r="S44" s="13">
        <f t="shared" si="0"/>
        <v>700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75.84406200735681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N36" sqref="N36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6" width="3.0039062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1">
      <c r="A3" s="122" t="s">
        <v>64</v>
      </c>
      <c r="B3" s="122"/>
      <c r="C3" s="122"/>
      <c r="D3" s="12">
        <v>1250</v>
      </c>
      <c r="E3" s="12">
        <v>0</v>
      </c>
      <c r="F3" s="12">
        <v>5500</v>
      </c>
      <c r="G3" s="12">
        <v>0</v>
      </c>
      <c r="H3" s="12">
        <v>0</v>
      </c>
      <c r="I3" s="40">
        <v>450</v>
      </c>
      <c r="J3" s="12">
        <v>50</v>
      </c>
      <c r="K3" s="12">
        <v>180</v>
      </c>
      <c r="L3" s="12">
        <v>1800</v>
      </c>
      <c r="M3" s="33">
        <v>28</v>
      </c>
      <c r="N3" s="12">
        <v>20</v>
      </c>
      <c r="O3" s="12">
        <v>0</v>
      </c>
      <c r="P3" s="12">
        <v>450</v>
      </c>
      <c r="Q3" s="12">
        <v>0</v>
      </c>
      <c r="R3" s="12">
        <v>0</v>
      </c>
      <c r="S3" s="13">
        <f aca="true" t="shared" si="0" ref="S3:S44">SUM(D3:R3)</f>
        <v>9728</v>
      </c>
      <c r="T3" s="13"/>
    </row>
    <row r="4" spans="1:20" ht="17.25">
      <c r="A4" s="37"/>
      <c r="B4" s="19"/>
      <c r="C4" s="37" t="s">
        <v>38</v>
      </c>
      <c r="D4" s="12">
        <v>495</v>
      </c>
      <c r="E4" s="12">
        <v>0</v>
      </c>
      <c r="F4" s="12">
        <v>1150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39">
        <v>670</v>
      </c>
      <c r="M4" s="12">
        <v>0</v>
      </c>
      <c r="N4" s="12">
        <v>0</v>
      </c>
      <c r="O4" s="20">
        <v>0</v>
      </c>
      <c r="P4" s="12">
        <v>0</v>
      </c>
      <c r="Q4" s="12">
        <v>0</v>
      </c>
      <c r="R4" s="12">
        <v>0</v>
      </c>
      <c r="S4" s="13">
        <f t="shared" si="0"/>
        <v>2315</v>
      </c>
      <c r="T4" s="13"/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620</v>
      </c>
      <c r="E6" s="12">
        <v>0</v>
      </c>
      <c r="F6" s="12">
        <v>3226</v>
      </c>
      <c r="G6" s="12">
        <v>0</v>
      </c>
      <c r="H6" s="12">
        <v>0</v>
      </c>
      <c r="I6" s="12">
        <v>237</v>
      </c>
      <c r="J6" s="12">
        <v>27</v>
      </c>
      <c r="K6" s="12">
        <v>105</v>
      </c>
      <c r="L6" s="12">
        <v>1290</v>
      </c>
      <c r="M6" s="12">
        <v>16</v>
      </c>
      <c r="N6" s="12">
        <v>11</v>
      </c>
      <c r="O6" s="20">
        <v>0</v>
      </c>
      <c r="P6" s="12">
        <v>405</v>
      </c>
      <c r="Q6" s="12">
        <v>0</v>
      </c>
      <c r="R6" s="12">
        <v>0</v>
      </c>
      <c r="S6" s="13">
        <f t="shared" si="0"/>
        <v>5937</v>
      </c>
      <c r="T6" s="34">
        <f>(S6+S7+S8)/S3*100</f>
        <v>99.91776315789474</v>
      </c>
    </row>
    <row r="7" spans="1:20" ht="17.25">
      <c r="A7" s="109"/>
      <c r="B7" s="110"/>
      <c r="C7" s="2" t="s">
        <v>41</v>
      </c>
      <c r="D7" s="39">
        <v>630</v>
      </c>
      <c r="E7" s="39">
        <v>0</v>
      </c>
      <c r="F7" s="39">
        <v>2270</v>
      </c>
      <c r="G7" s="39">
        <v>0</v>
      </c>
      <c r="H7" s="39">
        <v>0</v>
      </c>
      <c r="I7" s="39">
        <v>213</v>
      </c>
      <c r="J7" s="39">
        <v>23</v>
      </c>
      <c r="K7" s="39">
        <v>75</v>
      </c>
      <c r="L7" s="39">
        <v>510</v>
      </c>
      <c r="M7" s="39">
        <v>12</v>
      </c>
      <c r="N7" s="39">
        <v>9</v>
      </c>
      <c r="O7" s="41">
        <v>0</v>
      </c>
      <c r="P7" s="39">
        <v>41</v>
      </c>
      <c r="Q7" s="12">
        <v>0</v>
      </c>
      <c r="R7" s="12">
        <v>0</v>
      </c>
      <c r="S7" s="13">
        <f>SUM(D7:R7)</f>
        <v>3783</v>
      </c>
      <c r="T7" s="13"/>
    </row>
    <row r="8" spans="1:20" ht="17.25">
      <c r="A8" s="111"/>
      <c r="B8" s="112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440</v>
      </c>
      <c r="E9" s="12">
        <v>0</v>
      </c>
      <c r="F9" s="12">
        <v>4080</v>
      </c>
      <c r="G9" s="12">
        <v>0</v>
      </c>
      <c r="H9" s="12">
        <v>0</v>
      </c>
      <c r="I9" s="12">
        <v>440</v>
      </c>
      <c r="J9" s="12">
        <v>45</v>
      </c>
      <c r="K9" s="12">
        <v>105</v>
      </c>
      <c r="L9" s="12">
        <v>1130</v>
      </c>
      <c r="M9" s="12">
        <v>19</v>
      </c>
      <c r="N9" s="12">
        <v>17</v>
      </c>
      <c r="O9" s="20">
        <v>0</v>
      </c>
      <c r="P9" s="12">
        <v>435</v>
      </c>
      <c r="Q9" s="12">
        <v>0</v>
      </c>
      <c r="R9" s="12">
        <v>0</v>
      </c>
      <c r="S9" s="13">
        <f t="shared" si="0"/>
        <v>6711</v>
      </c>
      <c r="T9" s="34">
        <f>(S9+S10+S11+S12+S13)/(2*S3)*100</f>
        <v>91.9921875</v>
      </c>
    </row>
    <row r="10" spans="1:20" ht="21" customHeight="1">
      <c r="A10" s="125"/>
      <c r="B10" s="126"/>
      <c r="C10" s="14" t="s">
        <v>61</v>
      </c>
      <c r="D10" s="12">
        <v>810</v>
      </c>
      <c r="E10" s="12">
        <v>0</v>
      </c>
      <c r="F10" s="12">
        <v>1415</v>
      </c>
      <c r="G10" s="12">
        <v>0</v>
      </c>
      <c r="H10" s="12">
        <v>0</v>
      </c>
      <c r="I10" s="12">
        <v>10</v>
      </c>
      <c r="J10" s="12">
        <v>5</v>
      </c>
      <c r="K10" s="12">
        <v>5</v>
      </c>
      <c r="L10" s="12">
        <v>670</v>
      </c>
      <c r="M10" s="12">
        <v>9</v>
      </c>
      <c r="N10" s="12">
        <v>2</v>
      </c>
      <c r="O10" s="12">
        <v>0</v>
      </c>
      <c r="P10" s="12">
        <v>14</v>
      </c>
      <c r="Q10" s="12">
        <v>0</v>
      </c>
      <c r="R10" s="12">
        <v>0</v>
      </c>
      <c r="S10" s="13">
        <f t="shared" si="0"/>
        <v>2940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970</v>
      </c>
      <c r="E11" s="12">
        <v>0</v>
      </c>
      <c r="F11" s="12">
        <v>4280</v>
      </c>
      <c r="G11" s="12">
        <v>0</v>
      </c>
      <c r="H11" s="12">
        <v>0</v>
      </c>
      <c r="I11" s="12">
        <v>395</v>
      </c>
      <c r="J11" s="12">
        <v>42</v>
      </c>
      <c r="K11" s="12">
        <v>90</v>
      </c>
      <c r="L11" s="12">
        <v>1785</v>
      </c>
      <c r="M11" s="12">
        <v>24</v>
      </c>
      <c r="N11" s="12">
        <v>18</v>
      </c>
      <c r="O11" s="20">
        <v>0</v>
      </c>
      <c r="P11" s="12">
        <v>423</v>
      </c>
      <c r="Q11" s="12">
        <v>0</v>
      </c>
      <c r="R11" s="12">
        <v>0</v>
      </c>
      <c r="S11" s="13">
        <f t="shared" si="0"/>
        <v>8027</v>
      </c>
      <c r="T11" s="15"/>
    </row>
    <row r="12" spans="1:20" ht="17.25">
      <c r="A12" s="113"/>
      <c r="B12" s="113"/>
      <c r="C12" s="3" t="s">
        <v>44</v>
      </c>
      <c r="D12" s="81">
        <v>220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220</v>
      </c>
      <c r="T12" s="13"/>
    </row>
    <row r="13" spans="1:20" ht="17.25">
      <c r="A13" s="113"/>
      <c r="B13" s="113"/>
      <c r="C13" s="4" t="s">
        <v>59</v>
      </c>
      <c r="D13" s="21">
        <v>0</v>
      </c>
      <c r="E13" s="32">
        <v>0</v>
      </c>
      <c r="F13" s="32">
        <v>0</v>
      </c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>
        <v>0</v>
      </c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495</v>
      </c>
      <c r="E14" s="12">
        <v>0</v>
      </c>
      <c r="F14" s="12">
        <v>1150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38">
        <v>670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2315</v>
      </c>
      <c r="T14" s="34">
        <f>(S14+S15+S16+S17+S18+S19+S20+S21)/S3*100</f>
        <v>91.8688322368421</v>
      </c>
    </row>
    <row r="15" spans="1:20" ht="17.25">
      <c r="A15" s="109"/>
      <c r="B15" s="110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365</v>
      </c>
      <c r="E16" s="12">
        <v>0</v>
      </c>
      <c r="F16" s="12">
        <v>1220</v>
      </c>
      <c r="G16" s="12">
        <v>0</v>
      </c>
      <c r="H16" s="12">
        <v>0</v>
      </c>
      <c r="I16" s="20">
        <v>0</v>
      </c>
      <c r="J16" s="20">
        <v>0</v>
      </c>
      <c r="K16" s="12">
        <v>157</v>
      </c>
      <c r="L16" s="12">
        <v>1130</v>
      </c>
      <c r="M16" s="20">
        <v>0</v>
      </c>
      <c r="N16" s="20">
        <v>0</v>
      </c>
      <c r="O16" s="20">
        <v>0</v>
      </c>
      <c r="P16" s="33">
        <v>135</v>
      </c>
      <c r="Q16" s="12">
        <v>0</v>
      </c>
      <c r="R16" s="12">
        <v>0</v>
      </c>
      <c r="S16" s="13">
        <f t="shared" si="0"/>
        <v>3007</v>
      </c>
      <c r="T16" s="13"/>
    </row>
    <row r="17" spans="1:20" ht="17.25">
      <c r="A17" s="109"/>
      <c r="B17" s="110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48</v>
      </c>
      <c r="K17" s="12">
        <v>0</v>
      </c>
      <c r="L17" s="20"/>
      <c r="M17" s="12">
        <v>28</v>
      </c>
      <c r="N17" s="20">
        <v>0</v>
      </c>
      <c r="O17" s="20">
        <v>0</v>
      </c>
      <c r="P17" s="20"/>
      <c r="Q17" s="12">
        <v>0</v>
      </c>
      <c r="R17" s="12">
        <v>0</v>
      </c>
      <c r="S17" s="13">
        <f t="shared" si="0"/>
        <v>76</v>
      </c>
      <c r="T17" s="13"/>
    </row>
    <row r="18" spans="1:20" ht="17.25">
      <c r="A18" s="109"/>
      <c r="B18" s="110"/>
      <c r="C18" s="5" t="s">
        <v>62</v>
      </c>
      <c r="D18" s="23">
        <v>0</v>
      </c>
      <c r="E18" s="24">
        <v>0</v>
      </c>
      <c r="F18" s="24"/>
      <c r="G18" s="25">
        <v>0</v>
      </c>
      <c r="H18" s="33">
        <v>0</v>
      </c>
      <c r="I18" s="12">
        <v>0</v>
      </c>
      <c r="J18" s="12">
        <v>0</v>
      </c>
      <c r="K18" s="20">
        <v>0</v>
      </c>
      <c r="L18" s="20"/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>
        <v>0</v>
      </c>
      <c r="E19" s="30">
        <v>0</v>
      </c>
      <c r="F19" s="30"/>
      <c r="G19" s="31">
        <v>0</v>
      </c>
      <c r="H19" s="23"/>
      <c r="I19" s="24">
        <v>0</v>
      </c>
      <c r="J19" s="25">
        <v>0</v>
      </c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>
        <v>0</v>
      </c>
      <c r="E20" s="27">
        <v>0</v>
      </c>
      <c r="F20" s="27"/>
      <c r="G20" s="28">
        <v>0</v>
      </c>
      <c r="H20" s="29"/>
      <c r="I20" s="30">
        <v>0</v>
      </c>
      <c r="J20" s="31">
        <v>0</v>
      </c>
      <c r="K20" s="42">
        <v>0</v>
      </c>
      <c r="L20" s="32"/>
      <c r="M20" s="22">
        <v>0</v>
      </c>
      <c r="N20" s="12">
        <v>4</v>
      </c>
      <c r="O20" s="21">
        <v>0</v>
      </c>
      <c r="P20" s="32"/>
      <c r="Q20" s="32">
        <v>0</v>
      </c>
      <c r="R20" s="22">
        <v>0</v>
      </c>
      <c r="S20" s="13">
        <f t="shared" si="0"/>
        <v>4</v>
      </c>
      <c r="T20" s="13"/>
    </row>
    <row r="21" spans="1:20" ht="17.25">
      <c r="A21" s="111"/>
      <c r="B21" s="112"/>
      <c r="C21" s="5" t="s">
        <v>21</v>
      </c>
      <c r="D21" s="12">
        <v>386</v>
      </c>
      <c r="E21" s="12">
        <v>0</v>
      </c>
      <c r="F21" s="12">
        <v>3126</v>
      </c>
      <c r="G21" s="12">
        <v>0</v>
      </c>
      <c r="H21" s="26"/>
      <c r="I21" s="27">
        <v>0</v>
      </c>
      <c r="J21" s="28">
        <v>0</v>
      </c>
      <c r="K21" s="12">
        <v>23</v>
      </c>
      <c r="L21" s="12"/>
      <c r="M21" s="20">
        <v>0</v>
      </c>
      <c r="N21" s="20">
        <v>0</v>
      </c>
      <c r="O21" s="20">
        <v>0</v>
      </c>
      <c r="P21" s="20"/>
      <c r="Q21" s="12">
        <v>0</v>
      </c>
      <c r="R21" s="12">
        <v>0</v>
      </c>
      <c r="S21" s="13">
        <f t="shared" si="0"/>
        <v>3535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945</v>
      </c>
      <c r="E22" s="12">
        <v>0</v>
      </c>
      <c r="F22" s="12">
        <v>3200</v>
      </c>
      <c r="G22" s="12">
        <v>0</v>
      </c>
      <c r="H22" s="12">
        <v>0</v>
      </c>
      <c r="I22" s="12">
        <v>310</v>
      </c>
      <c r="J22" s="12">
        <v>32</v>
      </c>
      <c r="K22" s="12">
        <v>130</v>
      </c>
      <c r="L22" s="12">
        <v>185</v>
      </c>
      <c r="M22" s="12">
        <v>18</v>
      </c>
      <c r="N22" s="12">
        <v>7</v>
      </c>
      <c r="O22" s="12">
        <v>0</v>
      </c>
      <c r="P22" s="12">
        <v>450</v>
      </c>
      <c r="Q22" s="12">
        <v>0</v>
      </c>
      <c r="R22" s="12">
        <v>0</v>
      </c>
      <c r="S22" s="13">
        <f t="shared" si="0"/>
        <v>5277</v>
      </c>
      <c r="T22" s="34">
        <f>(S22+S23+S24+S25+S26+S27+S28+S29+S30+S31+S32+S33+S34+S35+S36)/(3*S3)*100</f>
        <v>80.3967927631579</v>
      </c>
    </row>
    <row r="23" spans="1:20" ht="17.25">
      <c r="A23" s="116"/>
      <c r="B23" s="118"/>
      <c r="C23" s="7" t="s">
        <v>25</v>
      </c>
      <c r="D23" s="12">
        <v>150</v>
      </c>
      <c r="E23" s="12">
        <v>0</v>
      </c>
      <c r="F23" s="12">
        <v>870</v>
      </c>
      <c r="G23" s="12"/>
      <c r="H23" s="12">
        <v>0</v>
      </c>
      <c r="I23" s="12">
        <v>140</v>
      </c>
      <c r="J23" s="12">
        <v>18</v>
      </c>
      <c r="K23" s="12">
        <v>50</v>
      </c>
      <c r="L23" s="12"/>
      <c r="M23" s="12">
        <v>8</v>
      </c>
      <c r="N23" s="12">
        <v>12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1248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920</v>
      </c>
      <c r="E28" s="12">
        <v>0</v>
      </c>
      <c r="F28" s="12">
        <v>4080</v>
      </c>
      <c r="G28" s="12">
        <v>0</v>
      </c>
      <c r="H28" s="12">
        <v>0</v>
      </c>
      <c r="I28" s="12">
        <v>255</v>
      </c>
      <c r="J28" s="12">
        <v>34</v>
      </c>
      <c r="K28" s="12">
        <v>145</v>
      </c>
      <c r="L28" s="12">
        <v>250</v>
      </c>
      <c r="M28" s="12">
        <v>8</v>
      </c>
      <c r="N28" s="12">
        <v>17</v>
      </c>
      <c r="O28" s="12">
        <v>0</v>
      </c>
      <c r="P28" s="12">
        <v>450</v>
      </c>
      <c r="Q28" s="12">
        <v>0</v>
      </c>
      <c r="R28" s="12">
        <v>0</v>
      </c>
      <c r="S28" s="13">
        <f t="shared" si="0"/>
        <v>6159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4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4</v>
      </c>
      <c r="T29" s="13"/>
    </row>
    <row r="30" spans="1:20" ht="17.25">
      <c r="A30" s="116"/>
      <c r="B30" s="118"/>
      <c r="C30" s="6" t="s">
        <v>26</v>
      </c>
      <c r="D30" s="12">
        <v>250</v>
      </c>
      <c r="E30" s="12">
        <v>0</v>
      </c>
      <c r="F30" s="12">
        <v>860</v>
      </c>
      <c r="G30" s="12">
        <v>0</v>
      </c>
      <c r="H30" s="12">
        <v>0</v>
      </c>
      <c r="I30" s="12">
        <v>50</v>
      </c>
      <c r="J30" s="12">
        <v>16</v>
      </c>
      <c r="K30" s="12">
        <v>0</v>
      </c>
      <c r="L30" s="12">
        <v>257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1433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1200</v>
      </c>
      <c r="E34" s="12">
        <v>0</v>
      </c>
      <c r="F34" s="12">
        <v>5300</v>
      </c>
      <c r="G34" s="12">
        <v>0</v>
      </c>
      <c r="H34" s="12">
        <v>0</v>
      </c>
      <c r="I34" s="12">
        <v>450</v>
      </c>
      <c r="J34" s="12">
        <v>50</v>
      </c>
      <c r="K34" s="12">
        <v>150</v>
      </c>
      <c r="L34" s="12">
        <v>1700</v>
      </c>
      <c r="M34" s="12">
        <v>28</v>
      </c>
      <c r="N34" s="12">
        <v>10</v>
      </c>
      <c r="O34" s="12">
        <v>0</v>
      </c>
      <c r="P34" s="12">
        <v>450</v>
      </c>
      <c r="Q34" s="12">
        <v>0</v>
      </c>
      <c r="R34" s="12">
        <v>0</v>
      </c>
      <c r="S34" s="13">
        <f t="shared" si="0"/>
        <v>9338</v>
      </c>
      <c r="T34" s="13"/>
    </row>
    <row r="35" spans="1:20" ht="17.25">
      <c r="A35" s="116"/>
      <c r="B35" s="118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4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4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1225</v>
      </c>
      <c r="E37" s="12">
        <v>0</v>
      </c>
      <c r="F37" s="12">
        <v>5000</v>
      </c>
      <c r="G37" s="12">
        <v>0</v>
      </c>
      <c r="H37" s="12">
        <v>0</v>
      </c>
      <c r="I37" s="20">
        <v>0</v>
      </c>
      <c r="J37" s="12">
        <v>50</v>
      </c>
      <c r="K37" s="12">
        <v>178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6453</v>
      </c>
      <c r="T37" s="34">
        <f>(S37+S38+S39+S40+S41)/(S3)*100</f>
        <v>89.92598684210526</v>
      </c>
    </row>
    <row r="38" spans="1:20" ht="17.25">
      <c r="A38" s="109"/>
      <c r="B38" s="110"/>
      <c r="C38" s="5" t="s">
        <v>31</v>
      </c>
      <c r="D38" s="12">
        <v>23</v>
      </c>
      <c r="E38" s="12">
        <v>0</v>
      </c>
      <c r="F38" s="12">
        <v>12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/>
      <c r="N38" s="20"/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35</v>
      </c>
      <c r="T38" s="13"/>
    </row>
    <row r="39" spans="1:20" ht="17.25">
      <c r="A39" s="109"/>
      <c r="B39" s="110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28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28</v>
      </c>
      <c r="T39" s="13"/>
    </row>
    <row r="40" spans="1:20" ht="17.25">
      <c r="A40" s="109"/>
      <c r="B40" s="110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447</v>
      </c>
      <c r="J40" s="20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447</v>
      </c>
      <c r="T40" s="13"/>
    </row>
    <row r="41" spans="1:20" ht="28.5">
      <c r="A41" s="109"/>
      <c r="B41" s="110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1785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1785</v>
      </c>
      <c r="T41" s="13"/>
    </row>
    <row r="42" spans="1:20" ht="17.25">
      <c r="A42" s="109"/>
      <c r="B42" s="110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28.5">
      <c r="A43" s="109"/>
      <c r="B43" s="110"/>
      <c r="C43" s="11" t="s">
        <v>57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1785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1785</v>
      </c>
      <c r="T43" s="13"/>
    </row>
    <row r="44" spans="1:20" ht="28.5">
      <c r="A44" s="111"/>
      <c r="B44" s="112"/>
      <c r="C44" s="11" t="s">
        <v>58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1785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1785</v>
      </c>
      <c r="T44" s="13"/>
    </row>
    <row r="45" spans="1:20" ht="17.2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88.36091694078948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K36" sqref="K36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2200</v>
      </c>
      <c r="E3" s="12">
        <v>3800</v>
      </c>
      <c r="F3" s="12">
        <v>635</v>
      </c>
      <c r="G3" s="12">
        <v>70</v>
      </c>
      <c r="H3" s="12">
        <v>0</v>
      </c>
      <c r="I3" s="12">
        <v>40</v>
      </c>
      <c r="J3" s="12">
        <v>0</v>
      </c>
      <c r="K3" s="12">
        <v>12</v>
      </c>
      <c r="L3" s="12">
        <v>1450</v>
      </c>
      <c r="M3" s="12">
        <v>0</v>
      </c>
      <c r="N3" s="12">
        <v>1900</v>
      </c>
      <c r="O3" s="12">
        <v>0</v>
      </c>
      <c r="P3" s="12">
        <v>30</v>
      </c>
      <c r="Q3" s="12">
        <v>200</v>
      </c>
      <c r="R3" s="12">
        <v>280</v>
      </c>
      <c r="S3" s="13">
        <f aca="true" t="shared" si="0" ref="S3:S44">SUM(D3:R3)</f>
        <v>10617</v>
      </c>
      <c r="T3" s="13"/>
    </row>
    <row r="4" spans="1:20" ht="17.25">
      <c r="A4" s="37"/>
      <c r="B4" s="19"/>
      <c r="C4" s="37" t="s">
        <v>38</v>
      </c>
      <c r="D4" s="39">
        <v>87</v>
      </c>
      <c r="E4" s="39">
        <v>35</v>
      </c>
      <c r="F4" s="12"/>
      <c r="G4" s="12"/>
      <c r="H4" s="12"/>
      <c r="I4" s="12"/>
      <c r="J4" s="12"/>
      <c r="K4" s="12"/>
      <c r="L4" s="12"/>
      <c r="M4" s="12"/>
      <c r="N4" s="12"/>
      <c r="O4" s="20"/>
      <c r="P4" s="12"/>
      <c r="Q4" s="12"/>
      <c r="R4" s="12"/>
      <c r="S4" s="13">
        <f t="shared" si="0"/>
        <v>122</v>
      </c>
      <c r="T4" s="13"/>
    </row>
    <row r="5" spans="1:20" ht="17.25">
      <c r="A5" s="37"/>
      <c r="B5" s="19"/>
      <c r="C5" s="37" t="s">
        <v>39</v>
      </c>
      <c r="D5" s="39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2065</v>
      </c>
      <c r="E6" s="12">
        <v>3545</v>
      </c>
      <c r="F6" s="12">
        <v>635</v>
      </c>
      <c r="G6" s="12">
        <v>70</v>
      </c>
      <c r="H6" s="12"/>
      <c r="I6" s="12">
        <v>40</v>
      </c>
      <c r="J6" s="12"/>
      <c r="K6" s="12">
        <v>12</v>
      </c>
      <c r="L6" s="12">
        <v>1450</v>
      </c>
      <c r="M6" s="12"/>
      <c r="N6" s="12">
        <v>1900</v>
      </c>
      <c r="O6" s="20"/>
      <c r="P6" s="12">
        <v>30</v>
      </c>
      <c r="Q6" s="12">
        <v>200</v>
      </c>
      <c r="R6" s="12">
        <v>140</v>
      </c>
      <c r="S6" s="13">
        <f t="shared" si="0"/>
        <v>10087</v>
      </c>
      <c r="T6" s="34">
        <f>(S6+S7+S8)/S3*100</f>
        <v>99.34068004144297</v>
      </c>
    </row>
    <row r="7" spans="1:20" ht="17.25">
      <c r="A7" s="109"/>
      <c r="B7" s="110"/>
      <c r="C7" s="2" t="s">
        <v>41</v>
      </c>
      <c r="D7" s="12">
        <v>100</v>
      </c>
      <c r="E7" s="12">
        <v>220</v>
      </c>
      <c r="F7" s="12"/>
      <c r="G7" s="12"/>
      <c r="H7" s="12"/>
      <c r="I7" s="12"/>
      <c r="J7" s="12"/>
      <c r="K7" s="12"/>
      <c r="L7" s="12"/>
      <c r="M7" s="12"/>
      <c r="N7" s="12"/>
      <c r="O7" s="20"/>
      <c r="P7" s="12"/>
      <c r="Q7" s="12"/>
      <c r="R7" s="12">
        <v>140</v>
      </c>
      <c r="S7" s="13">
        <f t="shared" si="0"/>
        <v>460</v>
      </c>
      <c r="T7" s="13"/>
    </row>
    <row r="8" spans="1:20" ht="17.25">
      <c r="A8" s="111"/>
      <c r="B8" s="112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2200</v>
      </c>
      <c r="E9" s="12">
        <v>2965</v>
      </c>
      <c r="F9" s="12">
        <v>635</v>
      </c>
      <c r="G9" s="12">
        <v>70</v>
      </c>
      <c r="H9" s="12"/>
      <c r="I9" s="12">
        <v>40</v>
      </c>
      <c r="J9" s="12"/>
      <c r="K9" s="12">
        <v>12</v>
      </c>
      <c r="L9" s="12">
        <v>1350</v>
      </c>
      <c r="M9" s="12"/>
      <c r="N9" s="12">
        <v>1900</v>
      </c>
      <c r="O9" s="20"/>
      <c r="P9" s="12">
        <v>30</v>
      </c>
      <c r="Q9" s="12">
        <v>200</v>
      </c>
      <c r="R9" s="12">
        <v>280</v>
      </c>
      <c r="S9" s="13">
        <f t="shared" si="0"/>
        <v>9682</v>
      </c>
      <c r="T9" s="34">
        <f>(S9+S10+S11+S12+S13)/(2*S3)*100</f>
        <v>76.13732692851087</v>
      </c>
    </row>
    <row r="10" spans="1:20" ht="21" customHeight="1">
      <c r="A10" s="125"/>
      <c r="B10" s="126"/>
      <c r="C10" s="14" t="s">
        <v>61</v>
      </c>
      <c r="D10" s="12"/>
      <c r="E10" s="12"/>
      <c r="F10" s="12"/>
      <c r="G10" s="12"/>
      <c r="H10" s="12"/>
      <c r="I10" s="12"/>
      <c r="J10" s="12"/>
      <c r="K10" s="12"/>
      <c r="L10" s="12">
        <v>100</v>
      </c>
      <c r="M10" s="12"/>
      <c r="N10" s="12">
        <v>0</v>
      </c>
      <c r="O10" s="12"/>
      <c r="P10" s="12"/>
      <c r="Q10" s="12"/>
      <c r="R10" s="12"/>
      <c r="S10" s="13">
        <f t="shared" si="0"/>
        <v>100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1700</v>
      </c>
      <c r="E11" s="12">
        <v>1500</v>
      </c>
      <c r="F11" s="12">
        <v>635</v>
      </c>
      <c r="G11" s="12">
        <v>20</v>
      </c>
      <c r="H11" s="12"/>
      <c r="I11" s="12"/>
      <c r="J11" s="12"/>
      <c r="K11" s="12"/>
      <c r="L11" s="12">
        <v>1450</v>
      </c>
      <c r="M11" s="12"/>
      <c r="N11" s="12">
        <v>850</v>
      </c>
      <c r="O11" s="20"/>
      <c r="P11" s="12">
        <v>30</v>
      </c>
      <c r="Q11" s="12"/>
      <c r="R11" s="12"/>
      <c r="S11" s="13">
        <f t="shared" si="0"/>
        <v>6185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>
        <v>200</v>
      </c>
      <c r="O13" s="12"/>
      <c r="P13" s="20"/>
      <c r="Q13" s="21"/>
      <c r="R13" s="22"/>
      <c r="S13" s="13">
        <f t="shared" si="0"/>
        <v>200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12</v>
      </c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12</v>
      </c>
      <c r="T14" s="34">
        <f>(S14+S15+S16+S17+S18+S19+S20+S21)/S3*100</f>
        <v>72.73241028539135</v>
      </c>
    </row>
    <row r="15" spans="1:20" ht="17.25">
      <c r="A15" s="109"/>
      <c r="B15" s="110"/>
      <c r="C15" s="5" t="s">
        <v>60</v>
      </c>
      <c r="D15" s="12">
        <v>75</v>
      </c>
      <c r="E15" s="12">
        <v>35</v>
      </c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110</v>
      </c>
      <c r="T15" s="35"/>
    </row>
    <row r="16" spans="1:20" ht="17.25">
      <c r="A16" s="109"/>
      <c r="B16" s="110"/>
      <c r="C16" s="5" t="s">
        <v>48</v>
      </c>
      <c r="D16" s="12">
        <v>1100</v>
      </c>
      <c r="E16" s="12">
        <v>2850</v>
      </c>
      <c r="F16" s="12"/>
      <c r="G16" s="12"/>
      <c r="H16" s="12"/>
      <c r="I16" s="20"/>
      <c r="J16" s="20"/>
      <c r="K16" s="12">
        <v>10</v>
      </c>
      <c r="L16" s="12"/>
      <c r="M16" s="20"/>
      <c r="N16" s="20"/>
      <c r="O16" s="20"/>
      <c r="P16" s="20"/>
      <c r="Q16" s="12"/>
      <c r="R16" s="12"/>
      <c r="S16" s="13">
        <f t="shared" si="0"/>
        <v>3960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40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1900</v>
      </c>
      <c r="O20" s="21"/>
      <c r="P20" s="32"/>
      <c r="Q20" s="32"/>
      <c r="R20" s="22"/>
      <c r="S20" s="13">
        <f t="shared" si="0"/>
        <v>1900</v>
      </c>
      <c r="T20" s="13"/>
    </row>
    <row r="21" spans="1:20" ht="17.25">
      <c r="A21" s="111"/>
      <c r="B21" s="112"/>
      <c r="C21" s="5" t="s">
        <v>21</v>
      </c>
      <c r="D21" s="12">
        <v>950</v>
      </c>
      <c r="E21" s="12">
        <v>750</v>
      </c>
      <c r="F21" s="12"/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1700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1500</v>
      </c>
      <c r="E22" s="12">
        <v>360</v>
      </c>
      <c r="F22" s="12">
        <v>500</v>
      </c>
      <c r="G22" s="12"/>
      <c r="H22" s="12"/>
      <c r="I22" s="12">
        <v>25</v>
      </c>
      <c r="J22" s="12"/>
      <c r="K22" s="12">
        <v>12</v>
      </c>
      <c r="L22" s="12">
        <v>0</v>
      </c>
      <c r="M22" s="12"/>
      <c r="N22" s="12">
        <v>1400</v>
      </c>
      <c r="O22" s="12"/>
      <c r="P22" s="12">
        <v>30</v>
      </c>
      <c r="Q22" s="12"/>
      <c r="R22" s="12"/>
      <c r="S22" s="13">
        <f t="shared" si="0"/>
        <v>3827</v>
      </c>
      <c r="T22" s="34">
        <f>(S22+S23+S24+S25+S26+S27+S28+S29+S30+S31+S32+S33+S34+S35+S36)/(3*S3)*100</f>
        <v>70.62258641800886</v>
      </c>
    </row>
    <row r="23" spans="1:20" ht="17.25">
      <c r="A23" s="116"/>
      <c r="B23" s="118"/>
      <c r="C23" s="7" t="s">
        <v>25</v>
      </c>
      <c r="D23" s="12"/>
      <c r="E23" s="12"/>
      <c r="F23" s="12"/>
      <c r="G23" s="12"/>
      <c r="H23" s="12"/>
      <c r="I23" s="12">
        <v>15</v>
      </c>
      <c r="J23" s="12"/>
      <c r="K23" s="12"/>
      <c r="L23" s="12"/>
      <c r="M23" s="12"/>
      <c r="N23" s="12">
        <v>500</v>
      </c>
      <c r="O23" s="12"/>
      <c r="P23" s="12"/>
      <c r="Q23" s="12"/>
      <c r="R23" s="12"/>
      <c r="S23" s="13">
        <f t="shared" si="0"/>
        <v>515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2000</v>
      </c>
      <c r="E28" s="12">
        <v>1520</v>
      </c>
      <c r="F28" s="12">
        <v>600</v>
      </c>
      <c r="G28" s="12"/>
      <c r="H28" s="12"/>
      <c r="I28" s="12"/>
      <c r="J28" s="12"/>
      <c r="K28" s="12"/>
      <c r="L28" s="12">
        <v>900</v>
      </c>
      <c r="M28" s="12"/>
      <c r="N28" s="12">
        <v>1400</v>
      </c>
      <c r="O28" s="12"/>
      <c r="P28" s="12">
        <v>30</v>
      </c>
      <c r="Q28" s="12">
        <v>200</v>
      </c>
      <c r="R28" s="12">
        <v>280</v>
      </c>
      <c r="S28" s="13">
        <f t="shared" si="0"/>
        <v>6930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500</v>
      </c>
      <c r="O29" s="12"/>
      <c r="P29" s="12"/>
      <c r="Q29" s="12"/>
      <c r="R29" s="12"/>
      <c r="S29" s="13">
        <f t="shared" si="0"/>
        <v>500</v>
      </c>
      <c r="T29" s="13"/>
    </row>
    <row r="30" spans="1:20" ht="17.25">
      <c r="A30" s="116"/>
      <c r="B30" s="118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2100</v>
      </c>
      <c r="E34" s="12">
        <v>3000</v>
      </c>
      <c r="F34" s="12">
        <v>500</v>
      </c>
      <c r="G34" s="12">
        <v>20</v>
      </c>
      <c r="H34" s="12"/>
      <c r="I34" s="12">
        <v>40</v>
      </c>
      <c r="J34" s="12"/>
      <c r="K34" s="12">
        <v>12</v>
      </c>
      <c r="L34" s="12">
        <v>1200</v>
      </c>
      <c r="M34" s="12"/>
      <c r="N34" s="12">
        <v>1800</v>
      </c>
      <c r="O34" s="12"/>
      <c r="P34" s="12">
        <v>30</v>
      </c>
      <c r="Q34" s="12">
        <v>100</v>
      </c>
      <c r="R34" s="12">
        <v>120</v>
      </c>
      <c r="S34" s="13">
        <f t="shared" si="0"/>
        <v>8922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1800</v>
      </c>
      <c r="O36" s="20"/>
      <c r="P36" s="20"/>
      <c r="Q36" s="20"/>
      <c r="R36" s="20"/>
      <c r="S36" s="13">
        <f t="shared" si="0"/>
        <v>1800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900</v>
      </c>
      <c r="E37" s="12">
        <v>2400</v>
      </c>
      <c r="F37" s="12">
        <v>300</v>
      </c>
      <c r="G37" s="12"/>
      <c r="H37" s="12"/>
      <c r="I37" s="20"/>
      <c r="J37" s="12"/>
      <c r="K37" s="12">
        <v>12</v>
      </c>
      <c r="L37" s="20"/>
      <c r="M37" s="12"/>
      <c r="N37" s="12"/>
      <c r="O37" s="12"/>
      <c r="P37" s="20"/>
      <c r="Q37" s="12"/>
      <c r="R37" s="12"/>
      <c r="S37" s="13">
        <f t="shared" si="0"/>
        <v>3612</v>
      </c>
      <c r="T37" s="34">
        <f>(S37+S38+S39+S40+S41)/(S3)*100</f>
        <v>86.53103513233494</v>
      </c>
    </row>
    <row r="38" spans="1:20" ht="17.25">
      <c r="A38" s="109"/>
      <c r="B38" s="110"/>
      <c r="C38" s="5" t="s">
        <v>31</v>
      </c>
      <c r="D38" s="12">
        <v>950</v>
      </c>
      <c r="E38" s="12">
        <v>1150</v>
      </c>
      <c r="F38" s="12">
        <v>135</v>
      </c>
      <c r="G38" s="12">
        <v>70</v>
      </c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2305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1900</v>
      </c>
      <c r="O39" s="20"/>
      <c r="P39" s="12">
        <v>30</v>
      </c>
      <c r="Q39" s="20"/>
      <c r="R39" s="20"/>
      <c r="S39" s="13">
        <f t="shared" si="0"/>
        <v>1930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40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1300</v>
      </c>
      <c r="M41" s="20"/>
      <c r="N41" s="20"/>
      <c r="O41" s="20"/>
      <c r="P41" s="20"/>
      <c r="Q41" s="20"/>
      <c r="R41" s="20"/>
      <c r="S41" s="13">
        <f t="shared" si="0"/>
        <v>1300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1300</v>
      </c>
      <c r="M43" s="20"/>
      <c r="N43" s="20"/>
      <c r="O43" s="20"/>
      <c r="P43" s="20"/>
      <c r="Q43" s="20"/>
      <c r="R43" s="20"/>
      <c r="S43" s="13">
        <f t="shared" si="0"/>
        <v>1300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850</v>
      </c>
      <c r="M44" s="20"/>
      <c r="N44" s="20"/>
      <c r="O44" s="20"/>
      <c r="P44" s="20"/>
      <c r="Q44" s="20"/>
      <c r="R44" s="20"/>
      <c r="S44" s="13">
        <f t="shared" si="0"/>
        <v>850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77.8433173212772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P37" sqref="P37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1400</v>
      </c>
      <c r="E3" s="12">
        <v>713</v>
      </c>
      <c r="F3" s="12">
        <v>820</v>
      </c>
      <c r="G3" s="12">
        <v>350</v>
      </c>
      <c r="H3" s="12">
        <v>0</v>
      </c>
      <c r="I3" s="12">
        <v>300</v>
      </c>
      <c r="J3" s="12">
        <v>0</v>
      </c>
      <c r="K3" s="12">
        <v>42</v>
      </c>
      <c r="L3" s="12">
        <v>450</v>
      </c>
      <c r="M3" s="12">
        <v>0</v>
      </c>
      <c r="N3" s="12">
        <v>250</v>
      </c>
      <c r="O3" s="12">
        <v>0</v>
      </c>
      <c r="P3" s="12">
        <v>20</v>
      </c>
      <c r="Q3" s="12">
        <v>205</v>
      </c>
      <c r="R3" s="12">
        <v>20</v>
      </c>
      <c r="S3" s="13">
        <f aca="true" t="shared" si="0" ref="S3:S44">SUM(D3:R3)</f>
        <v>4570</v>
      </c>
      <c r="T3" s="13"/>
    </row>
    <row r="4" spans="1:20" ht="17.25">
      <c r="A4" s="37"/>
      <c r="B4" s="19"/>
      <c r="C4" s="37" t="s">
        <v>38</v>
      </c>
      <c r="D4" s="12">
        <v>130</v>
      </c>
      <c r="E4" s="12"/>
      <c r="F4" s="12">
        <v>88</v>
      </c>
      <c r="G4" s="12"/>
      <c r="H4" s="12">
        <v>0</v>
      </c>
      <c r="I4" s="12">
        <v>20</v>
      </c>
      <c r="J4" s="12">
        <v>0</v>
      </c>
      <c r="K4" s="12">
        <v>0</v>
      </c>
      <c r="L4" s="12">
        <v>40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278</v>
      </c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0</v>
      </c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700</v>
      </c>
      <c r="E6" s="12">
        <v>0</v>
      </c>
      <c r="F6" s="12">
        <v>450</v>
      </c>
      <c r="G6" s="12">
        <v>0</v>
      </c>
      <c r="H6" s="12">
        <v>0</v>
      </c>
      <c r="I6" s="12">
        <v>250</v>
      </c>
      <c r="J6" s="12">
        <v>0</v>
      </c>
      <c r="K6" s="12">
        <v>42</v>
      </c>
      <c r="L6" s="12">
        <v>300</v>
      </c>
      <c r="M6" s="12">
        <v>0</v>
      </c>
      <c r="N6" s="12">
        <v>200</v>
      </c>
      <c r="O6" s="20"/>
      <c r="P6" s="12">
        <v>20</v>
      </c>
      <c r="Q6" s="12">
        <v>105</v>
      </c>
      <c r="R6" s="12">
        <v>10</v>
      </c>
      <c r="S6" s="13">
        <f t="shared" si="0"/>
        <v>2077</v>
      </c>
      <c r="T6" s="34">
        <f>(S6+S7+S8)/S3*100</f>
        <v>98.18380743982495</v>
      </c>
    </row>
    <row r="7" spans="1:20" ht="17.25">
      <c r="A7" s="109"/>
      <c r="B7" s="110"/>
      <c r="C7" s="2" t="s">
        <v>41</v>
      </c>
      <c r="D7" s="12">
        <v>560</v>
      </c>
      <c r="E7" s="12">
        <v>700</v>
      </c>
      <c r="F7" s="12">
        <v>320</v>
      </c>
      <c r="G7" s="12">
        <v>350</v>
      </c>
      <c r="H7" s="12">
        <v>0</v>
      </c>
      <c r="I7" s="12">
        <v>10</v>
      </c>
      <c r="J7" s="12">
        <v>0</v>
      </c>
      <c r="K7" s="12">
        <v>0</v>
      </c>
      <c r="L7" s="12">
        <v>140</v>
      </c>
      <c r="M7" s="12">
        <v>0</v>
      </c>
      <c r="N7" s="12">
        <v>50</v>
      </c>
      <c r="O7" s="20"/>
      <c r="P7" s="12">
        <v>0</v>
      </c>
      <c r="Q7" s="12">
        <v>100</v>
      </c>
      <c r="R7" s="12">
        <v>0</v>
      </c>
      <c r="S7" s="13">
        <f t="shared" si="0"/>
        <v>2230</v>
      </c>
      <c r="T7" s="13"/>
    </row>
    <row r="8" spans="1:20" ht="17.25">
      <c r="A8" s="111"/>
      <c r="B8" s="112"/>
      <c r="C8" s="2" t="s">
        <v>42</v>
      </c>
      <c r="D8" s="12">
        <v>100</v>
      </c>
      <c r="E8" s="12">
        <v>0</v>
      </c>
      <c r="F8" s="12">
        <v>50</v>
      </c>
      <c r="G8" s="12">
        <v>0</v>
      </c>
      <c r="H8" s="12">
        <v>0</v>
      </c>
      <c r="I8" s="12">
        <v>20</v>
      </c>
      <c r="J8" s="12">
        <v>0</v>
      </c>
      <c r="K8" s="12">
        <v>0</v>
      </c>
      <c r="L8" s="12">
        <v>10</v>
      </c>
      <c r="M8" s="12">
        <v>0</v>
      </c>
      <c r="N8" s="12">
        <v>0</v>
      </c>
      <c r="O8" s="20"/>
      <c r="P8" s="12">
        <v>0</v>
      </c>
      <c r="Q8" s="12">
        <v>0</v>
      </c>
      <c r="R8" s="12">
        <v>0</v>
      </c>
      <c r="S8" s="13">
        <f t="shared" si="0"/>
        <v>180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940</v>
      </c>
      <c r="E9" s="12">
        <v>400</v>
      </c>
      <c r="F9" s="12">
        <v>650</v>
      </c>
      <c r="G9" s="12">
        <v>0</v>
      </c>
      <c r="H9" s="12">
        <v>0</v>
      </c>
      <c r="I9" s="12">
        <v>200</v>
      </c>
      <c r="J9" s="12">
        <v>0</v>
      </c>
      <c r="K9" s="12">
        <v>22</v>
      </c>
      <c r="L9" s="12">
        <v>250</v>
      </c>
      <c r="M9" s="12">
        <v>0</v>
      </c>
      <c r="N9" s="12">
        <v>200</v>
      </c>
      <c r="O9" s="20"/>
      <c r="P9" s="12">
        <v>20</v>
      </c>
      <c r="Q9" s="12">
        <v>130</v>
      </c>
      <c r="R9" s="12">
        <v>0</v>
      </c>
      <c r="S9" s="13">
        <f t="shared" si="0"/>
        <v>2812</v>
      </c>
      <c r="T9" s="34">
        <f>(S9+S10+S11+S12+S13)/(2*S3)*100</f>
        <v>63.82932166301969</v>
      </c>
    </row>
    <row r="10" spans="1:20" ht="21" customHeight="1">
      <c r="A10" s="125"/>
      <c r="B10" s="126"/>
      <c r="C10" s="14" t="s">
        <v>61</v>
      </c>
      <c r="D10" s="12">
        <v>400</v>
      </c>
      <c r="E10" s="12">
        <v>50</v>
      </c>
      <c r="F10" s="12">
        <v>100</v>
      </c>
      <c r="G10" s="12">
        <v>0</v>
      </c>
      <c r="H10" s="12">
        <v>0</v>
      </c>
      <c r="I10" s="12">
        <v>80</v>
      </c>
      <c r="J10" s="12">
        <v>0</v>
      </c>
      <c r="K10" s="12">
        <v>20</v>
      </c>
      <c r="L10" s="12">
        <v>200</v>
      </c>
      <c r="M10" s="12">
        <v>0</v>
      </c>
      <c r="N10" s="12">
        <v>50</v>
      </c>
      <c r="O10" s="12">
        <v>0</v>
      </c>
      <c r="P10" s="12">
        <v>0</v>
      </c>
      <c r="Q10" s="12">
        <v>50</v>
      </c>
      <c r="R10" s="12">
        <v>0</v>
      </c>
      <c r="S10" s="13">
        <f t="shared" si="0"/>
        <v>950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800</v>
      </c>
      <c r="E11" s="12">
        <v>0</v>
      </c>
      <c r="F11" s="12">
        <v>600</v>
      </c>
      <c r="G11" s="12">
        <v>0</v>
      </c>
      <c r="H11" s="12">
        <v>0</v>
      </c>
      <c r="I11" s="12">
        <v>100</v>
      </c>
      <c r="J11" s="12">
        <v>0</v>
      </c>
      <c r="K11" s="12">
        <v>22</v>
      </c>
      <c r="L11" s="12">
        <v>400</v>
      </c>
      <c r="M11" s="12">
        <v>0</v>
      </c>
      <c r="N11" s="12">
        <v>150</v>
      </c>
      <c r="O11" s="20"/>
      <c r="P11" s="12">
        <v>0</v>
      </c>
      <c r="Q11" s="12">
        <v>0</v>
      </c>
      <c r="R11" s="12">
        <v>0</v>
      </c>
      <c r="S11" s="13">
        <f t="shared" si="0"/>
        <v>2072</v>
      </c>
      <c r="T11" s="15"/>
    </row>
    <row r="12" spans="1:20" ht="17.25">
      <c r="A12" s="113"/>
      <c r="B12" s="113"/>
      <c r="C12" s="3" t="s">
        <v>44</v>
      </c>
      <c r="D12" s="81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0</v>
      </c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90</v>
      </c>
      <c r="E14" s="12">
        <v>0</v>
      </c>
      <c r="F14" s="12">
        <v>88</v>
      </c>
      <c r="G14" s="12">
        <v>0</v>
      </c>
      <c r="H14" s="20"/>
      <c r="I14" s="20"/>
      <c r="J14" s="20"/>
      <c r="K14" s="12">
        <v>0</v>
      </c>
      <c r="L14" s="12">
        <v>40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218</v>
      </c>
      <c r="T14" s="34">
        <f>(S14+S15+S16+S17+S18+S19+S20+S21)/S3*100</f>
        <v>83.21663019693655</v>
      </c>
    </row>
    <row r="15" spans="1:20" ht="17.25">
      <c r="A15" s="109"/>
      <c r="B15" s="110"/>
      <c r="C15" s="5" t="s">
        <v>60</v>
      </c>
      <c r="D15" s="12">
        <v>40</v>
      </c>
      <c r="E15" s="12">
        <v>0</v>
      </c>
      <c r="F15" s="12">
        <v>0</v>
      </c>
      <c r="G15" s="12">
        <v>0</v>
      </c>
      <c r="H15" s="12">
        <v>0</v>
      </c>
      <c r="I15" s="12">
        <v>20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60</v>
      </c>
      <c r="T15" s="35"/>
    </row>
    <row r="16" spans="1:20" ht="17.25">
      <c r="A16" s="109"/>
      <c r="B16" s="110"/>
      <c r="C16" s="5" t="s">
        <v>48</v>
      </c>
      <c r="D16" s="12">
        <v>40</v>
      </c>
      <c r="E16" s="12">
        <v>0</v>
      </c>
      <c r="F16" s="12">
        <v>65</v>
      </c>
      <c r="G16" s="12">
        <v>0</v>
      </c>
      <c r="H16" s="12">
        <v>0</v>
      </c>
      <c r="I16" s="20"/>
      <c r="J16" s="20"/>
      <c r="K16" s="12">
        <v>30</v>
      </c>
      <c r="L16" s="12">
        <v>60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195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>
        <v>0</v>
      </c>
      <c r="I17" s="12">
        <v>280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0</v>
      </c>
      <c r="R17" s="12">
        <v>0</v>
      </c>
      <c r="S17" s="13">
        <f t="shared" si="0"/>
        <v>280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50</v>
      </c>
      <c r="M19" s="20"/>
      <c r="N19" s="20"/>
      <c r="O19" s="20"/>
      <c r="P19" s="12">
        <v>0</v>
      </c>
      <c r="Q19" s="12"/>
      <c r="R19" s="12"/>
      <c r="S19" s="13">
        <f t="shared" si="0"/>
        <v>50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250</v>
      </c>
      <c r="O20" s="21"/>
      <c r="P20" s="32"/>
      <c r="Q20" s="32"/>
      <c r="R20" s="22"/>
      <c r="S20" s="13">
        <f t="shared" si="0"/>
        <v>250</v>
      </c>
      <c r="T20" s="13"/>
    </row>
    <row r="21" spans="1:20" ht="17.25">
      <c r="A21" s="111"/>
      <c r="B21" s="112"/>
      <c r="C21" s="5" t="s">
        <v>21</v>
      </c>
      <c r="D21" s="12">
        <v>1100</v>
      </c>
      <c r="E21" s="12">
        <v>660</v>
      </c>
      <c r="F21" s="12">
        <v>600</v>
      </c>
      <c r="G21" s="12">
        <v>350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20</v>
      </c>
      <c r="R21" s="12">
        <v>20</v>
      </c>
      <c r="S21" s="13">
        <f t="shared" si="0"/>
        <v>2750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500</v>
      </c>
      <c r="E22" s="12">
        <v>200</v>
      </c>
      <c r="F22" s="12">
        <v>400</v>
      </c>
      <c r="G22" s="12">
        <v>100</v>
      </c>
      <c r="H22" s="12">
        <v>0</v>
      </c>
      <c r="I22" s="12">
        <v>150</v>
      </c>
      <c r="J22" s="12">
        <v>0</v>
      </c>
      <c r="K22" s="12">
        <v>25</v>
      </c>
      <c r="L22" s="12">
        <v>50</v>
      </c>
      <c r="M22" s="12">
        <v>0</v>
      </c>
      <c r="N22" s="12">
        <v>200</v>
      </c>
      <c r="O22" s="12">
        <v>0</v>
      </c>
      <c r="P22" s="12">
        <v>20</v>
      </c>
      <c r="Q22" s="12">
        <v>60</v>
      </c>
      <c r="R22" s="12">
        <v>5</v>
      </c>
      <c r="S22" s="13">
        <f t="shared" si="0"/>
        <v>1710</v>
      </c>
      <c r="T22" s="34">
        <f>(S22+S23+S24+S25+S26+S27+S28+S29+S30+S31+S32+S33+S34+S35+S36)/(3*S3)*100</f>
        <v>79.24872355944565</v>
      </c>
    </row>
    <row r="23" spans="1:20" ht="17.25">
      <c r="A23" s="116"/>
      <c r="B23" s="118"/>
      <c r="C23" s="7" t="s">
        <v>25</v>
      </c>
      <c r="D23" s="12">
        <v>200</v>
      </c>
      <c r="E23" s="12">
        <v>200</v>
      </c>
      <c r="F23" s="12">
        <v>200</v>
      </c>
      <c r="G23" s="12">
        <v>10</v>
      </c>
      <c r="H23" s="12">
        <v>0</v>
      </c>
      <c r="I23" s="12">
        <v>100</v>
      </c>
      <c r="J23" s="12">
        <v>0</v>
      </c>
      <c r="K23" s="12">
        <v>9</v>
      </c>
      <c r="L23" s="12">
        <v>150</v>
      </c>
      <c r="M23" s="12">
        <v>0</v>
      </c>
      <c r="N23" s="12">
        <v>20</v>
      </c>
      <c r="O23" s="12">
        <v>0</v>
      </c>
      <c r="P23" s="12">
        <v>0</v>
      </c>
      <c r="Q23" s="12">
        <v>0</v>
      </c>
      <c r="R23" s="12">
        <v>5</v>
      </c>
      <c r="S23" s="13">
        <f t="shared" si="0"/>
        <v>894</v>
      </c>
      <c r="T23" s="13"/>
    </row>
    <row r="24" spans="1:20" ht="17.25">
      <c r="A24" s="116"/>
      <c r="B24" s="118"/>
      <c r="C24" s="6" t="s">
        <v>26</v>
      </c>
      <c r="D24" s="12">
        <v>100</v>
      </c>
      <c r="E24" s="12">
        <v>0</v>
      </c>
      <c r="F24" s="12">
        <v>200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3">
        <f t="shared" si="0"/>
        <v>355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800</v>
      </c>
      <c r="E28" s="12">
        <v>300</v>
      </c>
      <c r="F28" s="12">
        <v>200</v>
      </c>
      <c r="G28" s="12">
        <v>100</v>
      </c>
      <c r="H28" s="12">
        <v>0</v>
      </c>
      <c r="I28" s="12">
        <v>50</v>
      </c>
      <c r="J28" s="12">
        <v>0</v>
      </c>
      <c r="K28" s="12">
        <v>11</v>
      </c>
      <c r="L28" s="12">
        <v>150</v>
      </c>
      <c r="M28" s="12">
        <v>0</v>
      </c>
      <c r="N28" s="12">
        <v>200</v>
      </c>
      <c r="O28" s="12">
        <v>0</v>
      </c>
      <c r="P28" s="12">
        <v>5</v>
      </c>
      <c r="Q28" s="12">
        <v>60</v>
      </c>
      <c r="R28" s="12">
        <v>5</v>
      </c>
      <c r="S28" s="13">
        <f t="shared" si="0"/>
        <v>1881</v>
      </c>
      <c r="T28" s="13"/>
    </row>
    <row r="29" spans="1:20" ht="17.25">
      <c r="A29" s="116"/>
      <c r="B29" s="118"/>
      <c r="C29" s="7" t="s">
        <v>25</v>
      </c>
      <c r="D29" s="12">
        <v>400</v>
      </c>
      <c r="E29" s="12">
        <v>200</v>
      </c>
      <c r="F29" s="12">
        <v>400</v>
      </c>
      <c r="G29" s="12">
        <v>0</v>
      </c>
      <c r="H29" s="12">
        <v>0</v>
      </c>
      <c r="I29" s="12">
        <v>50</v>
      </c>
      <c r="J29" s="12">
        <v>0</v>
      </c>
      <c r="K29" s="12">
        <v>13</v>
      </c>
      <c r="L29" s="12">
        <v>150</v>
      </c>
      <c r="M29" s="12">
        <v>0</v>
      </c>
      <c r="N29" s="12">
        <v>30</v>
      </c>
      <c r="O29" s="12">
        <v>0</v>
      </c>
      <c r="P29" s="12">
        <v>10</v>
      </c>
      <c r="Q29" s="12">
        <v>30</v>
      </c>
      <c r="R29" s="12">
        <v>5</v>
      </c>
      <c r="S29" s="13">
        <f t="shared" si="0"/>
        <v>1288</v>
      </c>
      <c r="T29" s="13"/>
    </row>
    <row r="30" spans="1:20" ht="17.25">
      <c r="A30" s="116"/>
      <c r="B30" s="118"/>
      <c r="C30" s="6" t="s">
        <v>26</v>
      </c>
      <c r="D30" s="12">
        <v>100</v>
      </c>
      <c r="E30" s="12">
        <v>0</v>
      </c>
      <c r="F30" s="12">
        <v>200</v>
      </c>
      <c r="G30" s="12">
        <v>0</v>
      </c>
      <c r="H30" s="12">
        <v>0</v>
      </c>
      <c r="I30" s="12">
        <v>200</v>
      </c>
      <c r="J30" s="12">
        <v>0</v>
      </c>
      <c r="K30" s="12">
        <v>10</v>
      </c>
      <c r="L30" s="12">
        <v>50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560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1300</v>
      </c>
      <c r="E34" s="12">
        <v>500</v>
      </c>
      <c r="F34" s="12">
        <v>800</v>
      </c>
      <c r="G34" s="12">
        <v>50</v>
      </c>
      <c r="H34" s="12">
        <v>0</v>
      </c>
      <c r="I34" s="12">
        <v>300</v>
      </c>
      <c r="J34" s="12">
        <v>0</v>
      </c>
      <c r="K34" s="12">
        <v>42</v>
      </c>
      <c r="L34" s="12">
        <v>400</v>
      </c>
      <c r="M34" s="12">
        <v>0</v>
      </c>
      <c r="N34" s="12">
        <v>250</v>
      </c>
      <c r="O34" s="12">
        <v>0</v>
      </c>
      <c r="P34" s="12">
        <v>20</v>
      </c>
      <c r="Q34" s="12">
        <v>200</v>
      </c>
      <c r="R34" s="12">
        <v>15</v>
      </c>
      <c r="S34" s="13">
        <f t="shared" si="0"/>
        <v>3877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>
        <v>0</v>
      </c>
      <c r="I35" s="12">
        <v>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/>
      <c r="Q35" s="12">
        <v>50</v>
      </c>
      <c r="R35" s="12">
        <v>0</v>
      </c>
      <c r="S35" s="13">
        <f t="shared" si="0"/>
        <v>50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250</v>
      </c>
      <c r="O36" s="20"/>
      <c r="P36" s="20"/>
      <c r="Q36" s="20"/>
      <c r="R36" s="20"/>
      <c r="S36" s="13">
        <f t="shared" si="0"/>
        <v>250</v>
      </c>
      <c r="T36" s="13"/>
    </row>
    <row r="37" spans="1:20" ht="17.25">
      <c r="A37" s="107" t="s">
        <v>29</v>
      </c>
      <c r="B37" s="108"/>
      <c r="C37" s="5" t="s">
        <v>30</v>
      </c>
      <c r="D37" s="12">
        <v>1100</v>
      </c>
      <c r="E37" s="12">
        <v>613</v>
      </c>
      <c r="F37" s="12">
        <v>750</v>
      </c>
      <c r="G37" s="12">
        <v>300</v>
      </c>
      <c r="H37" s="12">
        <v>0</v>
      </c>
      <c r="I37" s="20"/>
      <c r="J37" s="12">
        <v>0</v>
      </c>
      <c r="K37" s="12">
        <v>34</v>
      </c>
      <c r="L37" s="20"/>
      <c r="M37" s="12">
        <v>0</v>
      </c>
      <c r="N37" s="12">
        <v>0</v>
      </c>
      <c r="O37" s="12">
        <v>0</v>
      </c>
      <c r="P37" s="20"/>
      <c r="Q37" s="12">
        <v>0</v>
      </c>
      <c r="R37" s="12">
        <v>0</v>
      </c>
      <c r="S37" s="13">
        <f t="shared" si="0"/>
        <v>2797</v>
      </c>
      <c r="T37" s="34">
        <f>(S37+S38+S39+S40+S41)/(S3)*100</f>
        <v>88.99343544857769</v>
      </c>
    </row>
    <row r="38" spans="1:20" ht="17.25">
      <c r="A38" s="109"/>
      <c r="B38" s="110"/>
      <c r="C38" s="5" t="s">
        <v>31</v>
      </c>
      <c r="D38" s="12">
        <v>200</v>
      </c>
      <c r="E38" s="12">
        <v>100</v>
      </c>
      <c r="F38" s="12">
        <v>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/>
      <c r="S38" s="13">
        <f t="shared" si="0"/>
        <v>300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250</v>
      </c>
      <c r="O39" s="20"/>
      <c r="P39" s="12">
        <v>20</v>
      </c>
      <c r="Q39" s="20"/>
      <c r="R39" s="20"/>
      <c r="S39" s="13">
        <f t="shared" si="0"/>
        <v>270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300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300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400</v>
      </c>
      <c r="M41" s="20"/>
      <c r="N41" s="20"/>
      <c r="O41" s="20"/>
      <c r="P41" s="20"/>
      <c r="Q41" s="20"/>
      <c r="R41" s="20"/>
      <c r="S41" s="13">
        <f t="shared" si="0"/>
        <v>400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200</v>
      </c>
      <c r="M43" s="20"/>
      <c r="N43" s="20"/>
      <c r="O43" s="20"/>
      <c r="P43" s="20"/>
      <c r="Q43" s="20"/>
      <c r="R43" s="20"/>
      <c r="S43" s="13">
        <f t="shared" si="0"/>
        <v>200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300</v>
      </c>
      <c r="M44" s="20"/>
      <c r="N44" s="20"/>
      <c r="O44" s="20"/>
      <c r="P44" s="20"/>
      <c r="Q44" s="20"/>
      <c r="R44" s="20"/>
      <c r="S44" s="13">
        <f t="shared" si="0"/>
        <v>300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79.47483588621444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K4" sqref="K4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57421875" style="0" bestFit="1" customWidth="1"/>
    <col min="13" max="13" width="5.8515625" style="0" bestFit="1" customWidth="1"/>
    <col min="14" max="14" width="6.28125" style="0" bestFit="1" customWidth="1"/>
    <col min="15" max="16" width="3.0039062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2500</v>
      </c>
      <c r="E3" s="12">
        <v>4300</v>
      </c>
      <c r="F3" s="12">
        <v>1300</v>
      </c>
      <c r="G3" s="12">
        <v>3500</v>
      </c>
      <c r="H3" s="12"/>
      <c r="I3" s="12">
        <v>230</v>
      </c>
      <c r="J3" s="12"/>
      <c r="K3" s="12">
        <v>42</v>
      </c>
      <c r="L3" s="12">
        <v>1900</v>
      </c>
      <c r="M3" s="12">
        <v>5</v>
      </c>
      <c r="N3" s="12">
        <v>2000</v>
      </c>
      <c r="O3" s="12"/>
      <c r="P3" s="12">
        <v>110</v>
      </c>
      <c r="Q3" s="12">
        <v>450</v>
      </c>
      <c r="R3" s="12">
        <v>400</v>
      </c>
      <c r="S3" s="13">
        <f aca="true" t="shared" si="0" ref="S3:S44">SUM(D3:R3)</f>
        <v>16737</v>
      </c>
      <c r="T3" s="13"/>
    </row>
    <row r="4" spans="1:20" ht="17.25">
      <c r="A4" s="37"/>
      <c r="B4" s="19"/>
      <c r="C4" s="37" t="s">
        <v>38</v>
      </c>
      <c r="D4" s="39">
        <v>1190</v>
      </c>
      <c r="E4" s="12"/>
      <c r="F4" s="39">
        <v>400</v>
      </c>
      <c r="G4" s="12"/>
      <c r="H4" s="12"/>
      <c r="I4" s="12"/>
      <c r="J4" s="12"/>
      <c r="K4" s="39">
        <v>32</v>
      </c>
      <c r="L4" s="39">
        <v>100</v>
      </c>
      <c r="M4" s="12"/>
      <c r="N4" s="12"/>
      <c r="O4" s="20"/>
      <c r="P4" s="12"/>
      <c r="Q4" s="12"/>
      <c r="R4" s="12"/>
      <c r="S4" s="13"/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</row>
    <row r="6" spans="1:20" ht="17.25" customHeight="1">
      <c r="A6" s="107" t="s">
        <v>45</v>
      </c>
      <c r="B6" s="108"/>
      <c r="C6" s="2" t="s">
        <v>40</v>
      </c>
      <c r="D6" s="12">
        <v>1000</v>
      </c>
      <c r="E6" s="12">
        <v>2300</v>
      </c>
      <c r="F6" s="12">
        <v>1000</v>
      </c>
      <c r="G6" s="12">
        <v>2700</v>
      </c>
      <c r="H6" s="12"/>
      <c r="I6" s="12">
        <v>230</v>
      </c>
      <c r="J6" s="12"/>
      <c r="K6" s="12">
        <v>35</v>
      </c>
      <c r="L6" s="38">
        <v>1600</v>
      </c>
      <c r="M6" s="12">
        <v>5</v>
      </c>
      <c r="N6" s="12">
        <v>2000</v>
      </c>
      <c r="O6" s="20"/>
      <c r="P6" s="12">
        <v>110</v>
      </c>
      <c r="Q6" s="12">
        <v>350</v>
      </c>
      <c r="R6" s="39">
        <v>180</v>
      </c>
      <c r="S6" s="13">
        <f t="shared" si="0"/>
        <v>11510</v>
      </c>
      <c r="T6" s="34">
        <f>(S6+S7+S8)/S3*100</f>
        <v>95.22017087889108</v>
      </c>
    </row>
    <row r="7" spans="1:20" ht="17.25">
      <c r="A7" s="109"/>
      <c r="B7" s="110"/>
      <c r="C7" s="2" t="s">
        <v>41</v>
      </c>
      <c r="D7" s="12">
        <v>0</v>
      </c>
      <c r="E7" s="12">
        <v>1800</v>
      </c>
      <c r="F7" s="12"/>
      <c r="G7" s="12">
        <v>800</v>
      </c>
      <c r="H7" s="12"/>
      <c r="I7" s="12"/>
      <c r="J7" s="12"/>
      <c r="K7" s="12"/>
      <c r="L7" s="12"/>
      <c r="M7" s="12"/>
      <c r="N7" s="12"/>
      <c r="O7" s="20"/>
      <c r="P7" s="12"/>
      <c r="Q7" s="12"/>
      <c r="R7" s="12">
        <v>220</v>
      </c>
      <c r="S7" s="13">
        <f t="shared" si="0"/>
        <v>2820</v>
      </c>
      <c r="T7" s="13"/>
    </row>
    <row r="8" spans="1:20" ht="17.25">
      <c r="A8" s="111"/>
      <c r="B8" s="112"/>
      <c r="C8" s="2" t="s">
        <v>42</v>
      </c>
      <c r="D8" s="39">
        <v>1000</v>
      </c>
      <c r="E8" s="12"/>
      <c r="F8" s="12">
        <v>200</v>
      </c>
      <c r="G8" s="12"/>
      <c r="H8" s="12"/>
      <c r="I8" s="12"/>
      <c r="J8" s="12"/>
      <c r="K8" s="12">
        <v>7</v>
      </c>
      <c r="L8" s="12">
        <v>300</v>
      </c>
      <c r="M8" s="12"/>
      <c r="N8" s="12"/>
      <c r="O8" s="20"/>
      <c r="P8" s="12"/>
      <c r="Q8" s="12">
        <v>100</v>
      </c>
      <c r="R8" s="12"/>
      <c r="S8" s="13">
        <f t="shared" si="0"/>
        <v>1607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800</v>
      </c>
      <c r="E9" s="12">
        <v>2800</v>
      </c>
      <c r="F9" s="12">
        <v>1000</v>
      </c>
      <c r="G9" s="12">
        <v>900</v>
      </c>
      <c r="H9" s="12"/>
      <c r="I9" s="12">
        <v>100</v>
      </c>
      <c r="J9" s="12"/>
      <c r="K9" s="12">
        <v>7</v>
      </c>
      <c r="L9" s="12">
        <v>1100</v>
      </c>
      <c r="M9" s="12"/>
      <c r="N9" s="12">
        <v>700</v>
      </c>
      <c r="O9" s="20"/>
      <c r="P9" s="12">
        <v>20</v>
      </c>
      <c r="Q9" s="39">
        <v>300</v>
      </c>
      <c r="R9" s="12">
        <v>150</v>
      </c>
      <c r="S9" s="13">
        <f t="shared" si="0"/>
        <v>7877</v>
      </c>
      <c r="T9" s="34">
        <f>(S9+S10+S11+S12+S13)/(2*S3)*100</f>
        <v>51.61319232837426</v>
      </c>
    </row>
    <row r="10" spans="1:20" ht="21" customHeight="1">
      <c r="A10" s="125"/>
      <c r="B10" s="126"/>
      <c r="C10" s="14" t="s">
        <v>61</v>
      </c>
      <c r="D10" s="12">
        <v>1200</v>
      </c>
      <c r="E10" s="12">
        <v>100</v>
      </c>
      <c r="F10" s="12">
        <v>100</v>
      </c>
      <c r="G10" s="12">
        <v>50</v>
      </c>
      <c r="H10" s="12"/>
      <c r="I10" s="12">
        <v>100</v>
      </c>
      <c r="J10" s="12"/>
      <c r="K10" s="12">
        <v>35</v>
      </c>
      <c r="L10" s="39">
        <v>800</v>
      </c>
      <c r="M10" s="12">
        <v>5</v>
      </c>
      <c r="N10" s="12">
        <v>1200</v>
      </c>
      <c r="O10" s="12"/>
      <c r="P10" s="39">
        <v>90</v>
      </c>
      <c r="Q10" s="12">
        <v>150</v>
      </c>
      <c r="R10" s="12"/>
      <c r="S10" s="13">
        <f t="shared" si="0"/>
        <v>3830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1000</v>
      </c>
      <c r="E11" s="12"/>
      <c r="F11" s="12">
        <v>800</v>
      </c>
      <c r="G11" s="12"/>
      <c r="H11" s="12"/>
      <c r="I11" s="12">
        <v>150</v>
      </c>
      <c r="J11" s="12"/>
      <c r="K11" s="12">
        <v>40</v>
      </c>
      <c r="L11" s="12">
        <v>1800</v>
      </c>
      <c r="M11" s="12"/>
      <c r="N11" s="12">
        <v>1300</v>
      </c>
      <c r="O11" s="20"/>
      <c r="P11" s="12">
        <v>80</v>
      </c>
      <c r="Q11" s="12">
        <v>150</v>
      </c>
      <c r="R11" s="12"/>
      <c r="S11" s="13">
        <f t="shared" si="0"/>
        <v>5320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>
        <v>250</v>
      </c>
      <c r="O13" s="12"/>
      <c r="P13" s="20"/>
      <c r="Q13" s="21"/>
      <c r="R13" s="22"/>
      <c r="S13" s="13">
        <f t="shared" si="0"/>
        <v>250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950</v>
      </c>
      <c r="E14" s="12"/>
      <c r="F14" s="12">
        <v>300</v>
      </c>
      <c r="G14" s="12"/>
      <c r="H14" s="20"/>
      <c r="I14" s="20"/>
      <c r="J14" s="20"/>
      <c r="K14" s="12">
        <v>32</v>
      </c>
      <c r="L14" s="39">
        <v>100</v>
      </c>
      <c r="M14" s="20"/>
      <c r="N14" s="20"/>
      <c r="O14" s="20"/>
      <c r="P14" s="12"/>
      <c r="Q14" s="12"/>
      <c r="R14" s="12"/>
      <c r="S14" s="13">
        <f t="shared" si="0"/>
        <v>1382</v>
      </c>
      <c r="T14" s="34">
        <f>(S14+S15+S16+S17+S18+S19+S20+S21)/S3*100</f>
        <v>83.74858098822968</v>
      </c>
    </row>
    <row r="15" spans="1:20" ht="17.25">
      <c r="A15" s="109"/>
      <c r="B15" s="110"/>
      <c r="C15" s="5" t="s">
        <v>60</v>
      </c>
      <c r="D15" s="12">
        <v>240</v>
      </c>
      <c r="E15" s="12"/>
      <c r="F15" s="12">
        <v>100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340</v>
      </c>
      <c r="T15" s="35"/>
    </row>
    <row r="16" spans="1:20" ht="17.25">
      <c r="A16" s="109"/>
      <c r="B16" s="110"/>
      <c r="C16" s="5" t="s">
        <v>48</v>
      </c>
      <c r="D16" s="12">
        <v>200</v>
      </c>
      <c r="E16" s="12">
        <v>2000</v>
      </c>
      <c r="F16" s="12">
        <v>200</v>
      </c>
      <c r="G16" s="12">
        <v>800</v>
      </c>
      <c r="H16" s="12"/>
      <c r="I16" s="20"/>
      <c r="J16" s="20"/>
      <c r="K16" s="12"/>
      <c r="L16" s="12"/>
      <c r="M16" s="20"/>
      <c r="N16" s="20"/>
      <c r="O16" s="20"/>
      <c r="P16" s="20"/>
      <c r="Q16" s="12">
        <v>90</v>
      </c>
      <c r="R16" s="12"/>
      <c r="S16" s="13">
        <f t="shared" si="0"/>
        <v>3290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39">
        <v>230</v>
      </c>
      <c r="J17" s="12"/>
      <c r="K17" s="12"/>
      <c r="L17" s="20"/>
      <c r="M17" s="39">
        <v>5</v>
      </c>
      <c r="N17" s="20"/>
      <c r="O17" s="20"/>
      <c r="P17" s="20"/>
      <c r="Q17" s="12"/>
      <c r="R17" s="12"/>
      <c r="S17" s="13">
        <f t="shared" si="0"/>
        <v>235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10</v>
      </c>
      <c r="L19" s="12"/>
      <c r="M19" s="20"/>
      <c r="N19" s="20"/>
      <c r="O19" s="20"/>
      <c r="P19" s="12"/>
      <c r="Q19" s="12"/>
      <c r="R19" s="12"/>
      <c r="S19" s="13">
        <f t="shared" si="0"/>
        <v>10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1950</v>
      </c>
      <c r="O20" s="21"/>
      <c r="P20" s="32"/>
      <c r="Q20" s="32"/>
      <c r="R20" s="22"/>
      <c r="S20" s="13">
        <f t="shared" si="0"/>
        <v>1950</v>
      </c>
      <c r="T20" s="13"/>
    </row>
    <row r="21" spans="1:20" ht="17.25">
      <c r="A21" s="111"/>
      <c r="B21" s="112"/>
      <c r="C21" s="5" t="s">
        <v>21</v>
      </c>
      <c r="D21" s="12">
        <v>1110</v>
      </c>
      <c r="E21" s="12">
        <v>2300</v>
      </c>
      <c r="F21" s="12">
        <v>600</v>
      </c>
      <c r="G21" s="12">
        <v>2700</v>
      </c>
      <c r="H21" s="26"/>
      <c r="I21" s="27"/>
      <c r="J21" s="28"/>
      <c r="K21" s="12"/>
      <c r="L21" s="39">
        <v>100</v>
      </c>
      <c r="M21" s="20"/>
      <c r="N21" s="20"/>
      <c r="O21" s="20"/>
      <c r="P21" s="20"/>
      <c r="Q21" s="12"/>
      <c r="R21" s="12"/>
      <c r="S21" s="13">
        <f t="shared" si="0"/>
        <v>6810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1100</v>
      </c>
      <c r="E22" s="12">
        <v>1000</v>
      </c>
      <c r="F22" s="12">
        <v>490</v>
      </c>
      <c r="G22" s="12">
        <v>600</v>
      </c>
      <c r="H22" s="12"/>
      <c r="I22" s="12">
        <v>200</v>
      </c>
      <c r="J22" s="12"/>
      <c r="K22" s="12"/>
      <c r="L22" s="12">
        <v>150</v>
      </c>
      <c r="M22" s="12"/>
      <c r="N22" s="12">
        <v>800</v>
      </c>
      <c r="O22" s="12"/>
      <c r="P22" s="39">
        <v>40</v>
      </c>
      <c r="Q22" s="12">
        <v>200</v>
      </c>
      <c r="R22" s="12">
        <v>10</v>
      </c>
      <c r="S22" s="13">
        <f t="shared" si="0"/>
        <v>4590</v>
      </c>
      <c r="T22" s="34">
        <f>(S22+S23+S24+S25+S26+S27+S28+S29+S30+S31+S32+S33+S34+S35+S36)/(3*S3)*100</f>
        <v>57.78415088327259</v>
      </c>
    </row>
    <row r="23" spans="1:20" ht="17.25">
      <c r="A23" s="116"/>
      <c r="B23" s="118"/>
      <c r="C23" s="7" t="s">
        <v>25</v>
      </c>
      <c r="D23" s="12">
        <v>600</v>
      </c>
      <c r="E23" s="12">
        <v>500</v>
      </c>
      <c r="F23" s="12">
        <v>28</v>
      </c>
      <c r="G23" s="12">
        <v>200</v>
      </c>
      <c r="H23" s="12"/>
      <c r="I23" s="12">
        <v>100</v>
      </c>
      <c r="J23" s="12"/>
      <c r="K23" s="12">
        <v>42</v>
      </c>
      <c r="L23" s="12"/>
      <c r="M23" s="12">
        <v>5</v>
      </c>
      <c r="N23" s="39">
        <v>1200</v>
      </c>
      <c r="O23" s="12"/>
      <c r="P23" s="39">
        <v>70</v>
      </c>
      <c r="Q23" s="12">
        <v>100</v>
      </c>
      <c r="R23" s="12">
        <v>0</v>
      </c>
      <c r="S23" s="13">
        <f t="shared" si="0"/>
        <v>2845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500</v>
      </c>
      <c r="E28" s="12">
        <v>300</v>
      </c>
      <c r="F28" s="12">
        <v>500</v>
      </c>
      <c r="G28" s="12">
        <v>300</v>
      </c>
      <c r="H28" s="12"/>
      <c r="I28" s="12">
        <v>200</v>
      </c>
      <c r="J28" s="12"/>
      <c r="K28" s="12">
        <v>42</v>
      </c>
      <c r="L28" s="12">
        <v>200</v>
      </c>
      <c r="M28" s="12"/>
      <c r="N28" s="39">
        <v>1200</v>
      </c>
      <c r="O28" s="12"/>
      <c r="P28" s="12">
        <v>110</v>
      </c>
      <c r="Q28" s="12">
        <v>350</v>
      </c>
      <c r="R28" s="12">
        <v>10</v>
      </c>
      <c r="S28" s="13">
        <f t="shared" si="0"/>
        <v>3712</v>
      </c>
      <c r="T28" s="13"/>
    </row>
    <row r="29" spans="1:20" ht="17.25">
      <c r="A29" s="116"/>
      <c r="B29" s="118"/>
      <c r="C29" s="7" t="s">
        <v>25</v>
      </c>
      <c r="D29" s="12">
        <v>800</v>
      </c>
      <c r="E29" s="12">
        <v>700</v>
      </c>
      <c r="F29" s="12">
        <v>500</v>
      </c>
      <c r="G29" s="12">
        <v>200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2200</v>
      </c>
      <c r="T29" s="13"/>
    </row>
    <row r="30" spans="1:20" ht="17.25">
      <c r="A30" s="116"/>
      <c r="B30" s="118"/>
      <c r="C30" s="6" t="s">
        <v>26</v>
      </c>
      <c r="D30" s="12">
        <v>400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400</v>
      </c>
      <c r="O30" s="12"/>
      <c r="P30" s="12"/>
      <c r="Q30" s="12"/>
      <c r="R30" s="12"/>
      <c r="S30" s="13">
        <f t="shared" si="0"/>
        <v>800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2400</v>
      </c>
      <c r="E34" s="12">
        <v>2700</v>
      </c>
      <c r="F34" s="12">
        <v>1200</v>
      </c>
      <c r="G34" s="12">
        <v>1800</v>
      </c>
      <c r="H34" s="12"/>
      <c r="I34" s="12">
        <v>230</v>
      </c>
      <c r="J34" s="12"/>
      <c r="K34" s="12">
        <v>42</v>
      </c>
      <c r="L34" s="12">
        <v>1800</v>
      </c>
      <c r="M34" s="12">
        <v>5</v>
      </c>
      <c r="N34" s="12">
        <v>2000</v>
      </c>
      <c r="O34" s="12"/>
      <c r="P34" s="12">
        <v>110</v>
      </c>
      <c r="Q34" s="12">
        <v>400</v>
      </c>
      <c r="R34" s="12">
        <v>150</v>
      </c>
      <c r="S34" s="13">
        <f t="shared" si="0"/>
        <v>12837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230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230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1800</v>
      </c>
      <c r="O36" s="20"/>
      <c r="P36" s="20"/>
      <c r="Q36" s="20"/>
      <c r="R36" s="20"/>
      <c r="S36" s="13">
        <f t="shared" si="0"/>
        <v>1800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2200</v>
      </c>
      <c r="E37" s="12">
        <v>2000</v>
      </c>
      <c r="F37" s="12">
        <v>1100</v>
      </c>
      <c r="G37" s="12">
        <v>2500</v>
      </c>
      <c r="H37" s="12"/>
      <c r="I37" s="20"/>
      <c r="J37" s="12"/>
      <c r="K37" s="12">
        <v>42</v>
      </c>
      <c r="L37" s="20"/>
      <c r="M37" s="12"/>
      <c r="N37" s="12"/>
      <c r="O37" s="12"/>
      <c r="P37" s="20"/>
      <c r="Q37" s="12"/>
      <c r="R37" s="12"/>
      <c r="S37" s="13">
        <f t="shared" si="0"/>
        <v>7842</v>
      </c>
      <c r="T37" s="34">
        <f>(S37+S38+S39+S40+S41)/(S3)*100</f>
        <v>91.27681185397623</v>
      </c>
    </row>
    <row r="38" spans="1:20" ht="17.25">
      <c r="A38" s="109"/>
      <c r="B38" s="110"/>
      <c r="C38" s="5" t="s">
        <v>31</v>
      </c>
      <c r="D38" s="12">
        <v>300</v>
      </c>
      <c r="E38" s="12">
        <v>2000</v>
      </c>
      <c r="F38" s="12">
        <v>100</v>
      </c>
      <c r="G38" s="12">
        <v>1000</v>
      </c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3400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5</v>
      </c>
      <c r="N39" s="12">
        <v>1980</v>
      </c>
      <c r="O39" s="20"/>
      <c r="P39" s="12">
        <v>20</v>
      </c>
      <c r="Q39" s="20"/>
      <c r="R39" s="20"/>
      <c r="S39" s="13">
        <f t="shared" si="0"/>
        <v>2005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230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230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39">
        <v>1800</v>
      </c>
      <c r="M41" s="20"/>
      <c r="N41" s="20"/>
      <c r="O41" s="20"/>
      <c r="P41" s="20"/>
      <c r="Q41" s="20"/>
      <c r="R41" s="20"/>
      <c r="S41" s="13">
        <f t="shared" si="0"/>
        <v>1800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>
        <v>30</v>
      </c>
      <c r="L42" s="20"/>
      <c r="M42" s="20"/>
      <c r="N42" s="20"/>
      <c r="O42" s="20"/>
      <c r="P42" s="20"/>
      <c r="Q42" s="20"/>
      <c r="R42" s="20"/>
      <c r="S42" s="13">
        <f t="shared" si="0"/>
        <v>30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39">
        <v>1800</v>
      </c>
      <c r="M43" s="20"/>
      <c r="N43" s="20"/>
      <c r="O43" s="20"/>
      <c r="P43" s="20"/>
      <c r="Q43" s="20"/>
      <c r="R43" s="20"/>
      <c r="S43" s="13">
        <f t="shared" si="0"/>
        <v>1800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39">
        <v>1800</v>
      </c>
      <c r="M44" s="20"/>
      <c r="N44" s="20"/>
      <c r="O44" s="20"/>
      <c r="P44" s="20"/>
      <c r="Q44" s="20"/>
      <c r="R44" s="20"/>
      <c r="S44" s="13">
        <f t="shared" si="0"/>
        <v>1800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68.35305012845791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G38" sqref="G38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800</v>
      </c>
      <c r="E3" s="12">
        <v>220</v>
      </c>
      <c r="F3" s="12">
        <v>200</v>
      </c>
      <c r="G3" s="12">
        <v>0</v>
      </c>
      <c r="H3" s="12">
        <v>0</v>
      </c>
      <c r="I3" s="12">
        <v>40</v>
      </c>
      <c r="J3" s="12">
        <v>0</v>
      </c>
      <c r="K3" s="12">
        <v>0</v>
      </c>
      <c r="L3" s="12">
        <v>600</v>
      </c>
      <c r="M3" s="12">
        <v>0</v>
      </c>
      <c r="N3" s="12">
        <v>130</v>
      </c>
      <c r="O3" s="12">
        <v>0</v>
      </c>
      <c r="P3" s="12">
        <v>0</v>
      </c>
      <c r="Q3" s="12">
        <v>100</v>
      </c>
      <c r="R3" s="12">
        <v>0</v>
      </c>
      <c r="S3" s="13">
        <f aca="true" t="shared" si="0" ref="S3:S44">SUM(D3:R3)</f>
        <v>2090</v>
      </c>
      <c r="T3" s="13"/>
    </row>
    <row r="4" spans="1:20" ht="17.25">
      <c r="A4" s="37"/>
      <c r="B4" s="19"/>
      <c r="C4" s="37" t="s">
        <v>38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0</v>
      </c>
      <c r="T4" s="13">
        <v>0</v>
      </c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>
        <v>0</v>
      </c>
    </row>
    <row r="6" spans="1:20" ht="17.25" customHeight="1">
      <c r="A6" s="107" t="s">
        <v>45</v>
      </c>
      <c r="B6" s="108"/>
      <c r="C6" s="2" t="s">
        <v>40</v>
      </c>
      <c r="D6" s="12">
        <v>500</v>
      </c>
      <c r="E6" s="12">
        <v>140</v>
      </c>
      <c r="F6" s="12">
        <v>150</v>
      </c>
      <c r="G6" s="12">
        <v>0</v>
      </c>
      <c r="H6" s="12">
        <v>0</v>
      </c>
      <c r="I6" s="12">
        <v>40</v>
      </c>
      <c r="J6" s="12">
        <v>0</v>
      </c>
      <c r="K6" s="12">
        <v>0</v>
      </c>
      <c r="L6" s="12">
        <v>450</v>
      </c>
      <c r="M6" s="12">
        <v>0</v>
      </c>
      <c r="N6" s="12">
        <v>130</v>
      </c>
      <c r="O6" s="20"/>
      <c r="P6" s="12">
        <v>0</v>
      </c>
      <c r="Q6" s="12">
        <v>100</v>
      </c>
      <c r="R6" s="12">
        <v>0</v>
      </c>
      <c r="S6" s="13">
        <f t="shared" si="0"/>
        <v>1510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300</v>
      </c>
      <c r="E7" s="12">
        <v>80</v>
      </c>
      <c r="F7" s="12">
        <v>50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150</v>
      </c>
      <c r="M7" s="12">
        <v>0</v>
      </c>
      <c r="N7" s="12">
        <v>0</v>
      </c>
      <c r="O7" s="20"/>
      <c r="P7" s="12">
        <v>0</v>
      </c>
      <c r="Q7" s="12">
        <v>0</v>
      </c>
      <c r="R7" s="12">
        <v>0</v>
      </c>
      <c r="S7" s="13">
        <f t="shared" si="0"/>
        <v>580</v>
      </c>
      <c r="T7" s="13"/>
    </row>
    <row r="8" spans="1:20" ht="17.25">
      <c r="A8" s="111"/>
      <c r="B8" s="112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/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790</v>
      </c>
      <c r="E9" s="12">
        <v>50</v>
      </c>
      <c r="F9" s="12">
        <v>190</v>
      </c>
      <c r="G9" s="12">
        <v>0</v>
      </c>
      <c r="H9" s="12">
        <v>0</v>
      </c>
      <c r="I9" s="12">
        <v>40</v>
      </c>
      <c r="J9" s="12">
        <v>0</v>
      </c>
      <c r="K9" s="12">
        <v>0</v>
      </c>
      <c r="L9" s="12">
        <v>600</v>
      </c>
      <c r="M9" s="12">
        <v>0</v>
      </c>
      <c r="N9" s="12">
        <v>130</v>
      </c>
      <c r="O9" s="20"/>
      <c r="P9" s="12">
        <v>0</v>
      </c>
      <c r="Q9" s="12">
        <v>100</v>
      </c>
      <c r="R9" s="12">
        <v>0</v>
      </c>
      <c r="S9" s="13">
        <f t="shared" si="0"/>
        <v>1900</v>
      </c>
      <c r="T9" s="34">
        <f>(S9+S10+S11+S12+S13)/(2*S3)*100</f>
        <v>84.688995215311</v>
      </c>
    </row>
    <row r="10" spans="1:20" ht="21" customHeight="1">
      <c r="A10" s="125"/>
      <c r="B10" s="126"/>
      <c r="C10" s="14" t="s">
        <v>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750</v>
      </c>
      <c r="E11" s="12">
        <v>20</v>
      </c>
      <c r="F11" s="12">
        <v>150</v>
      </c>
      <c r="G11" s="12">
        <v>0</v>
      </c>
      <c r="H11" s="12">
        <v>0</v>
      </c>
      <c r="I11" s="12">
        <v>10</v>
      </c>
      <c r="J11" s="12">
        <v>0</v>
      </c>
      <c r="K11" s="12">
        <v>0</v>
      </c>
      <c r="L11" s="12">
        <v>550</v>
      </c>
      <c r="M11" s="12">
        <v>0</v>
      </c>
      <c r="N11" s="12">
        <v>80</v>
      </c>
      <c r="O11" s="20"/>
      <c r="P11" s="12">
        <v>0</v>
      </c>
      <c r="Q11" s="12">
        <v>80</v>
      </c>
      <c r="R11" s="12">
        <v>0</v>
      </c>
      <c r="S11" s="13">
        <f t="shared" si="0"/>
        <v>1640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/>
      <c r="I14" s="20"/>
      <c r="J14" s="20"/>
      <c r="K14" s="12">
        <v>0</v>
      </c>
      <c r="L14" s="12">
        <v>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34.78468899521531</v>
      </c>
    </row>
    <row r="15" spans="1:20" ht="17.25">
      <c r="A15" s="109"/>
      <c r="B15" s="110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>
        <v>30</v>
      </c>
      <c r="E16" s="12">
        <v>55</v>
      </c>
      <c r="F16" s="12">
        <v>5</v>
      </c>
      <c r="G16" s="12">
        <v>0</v>
      </c>
      <c r="H16" s="12">
        <v>0</v>
      </c>
      <c r="I16" s="20"/>
      <c r="J16" s="20"/>
      <c r="K16" s="12">
        <v>0</v>
      </c>
      <c r="L16" s="12">
        <v>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90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>
        <v>0</v>
      </c>
      <c r="I17" s="12">
        <v>40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2</v>
      </c>
      <c r="R17" s="12">
        <v>0</v>
      </c>
      <c r="S17" s="13">
        <f t="shared" si="0"/>
        <v>42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130</v>
      </c>
      <c r="O20" s="21"/>
      <c r="P20" s="32"/>
      <c r="Q20" s="32"/>
      <c r="R20" s="22"/>
      <c r="S20" s="13">
        <f t="shared" si="0"/>
        <v>130</v>
      </c>
      <c r="T20" s="13"/>
    </row>
    <row r="21" spans="1:20" ht="17.25">
      <c r="A21" s="111"/>
      <c r="B21" s="112"/>
      <c r="C21" s="5" t="s">
        <v>21</v>
      </c>
      <c r="D21" s="12">
        <v>350</v>
      </c>
      <c r="E21" s="12">
        <v>100</v>
      </c>
      <c r="F21" s="12">
        <v>15</v>
      </c>
      <c r="G21" s="12">
        <v>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465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650</v>
      </c>
      <c r="E22" s="12">
        <v>0</v>
      </c>
      <c r="F22" s="12">
        <v>150</v>
      </c>
      <c r="G22" s="12">
        <v>0</v>
      </c>
      <c r="H22" s="12">
        <v>0</v>
      </c>
      <c r="I22" s="12">
        <v>40</v>
      </c>
      <c r="J22" s="12">
        <v>0</v>
      </c>
      <c r="K22" s="12">
        <v>0</v>
      </c>
      <c r="L22" s="12">
        <v>20</v>
      </c>
      <c r="M22" s="12">
        <v>0</v>
      </c>
      <c r="N22" s="12">
        <v>130</v>
      </c>
      <c r="O22" s="12">
        <v>0</v>
      </c>
      <c r="P22" s="12">
        <v>0</v>
      </c>
      <c r="Q22" s="12">
        <v>50</v>
      </c>
      <c r="R22" s="12">
        <v>0</v>
      </c>
      <c r="S22" s="13">
        <f t="shared" si="0"/>
        <v>1040</v>
      </c>
      <c r="T22" s="34">
        <f>(S22+S23+S24+S25+S26+S27+S28+S29+S30+S31+S32+S33+S34+S35+S36)/(3*S3)*100</f>
        <v>72.64752791068581</v>
      </c>
    </row>
    <row r="23" spans="1:20" ht="17.25">
      <c r="A23" s="116"/>
      <c r="B23" s="118"/>
      <c r="C23" s="7" t="s">
        <v>25</v>
      </c>
      <c r="D23" s="12">
        <v>20</v>
      </c>
      <c r="E23" s="12">
        <v>0</v>
      </c>
      <c r="F23" s="12">
        <v>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25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>
        <v>0</v>
      </c>
    </row>
    <row r="26" spans="1:20" ht="17.25">
      <c r="A26" s="116"/>
      <c r="B26" s="118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>
        <v>0</v>
      </c>
    </row>
    <row r="27" spans="1:20" ht="17.25">
      <c r="A27" s="116"/>
      <c r="B27" s="119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>
        <v>0</v>
      </c>
    </row>
    <row r="28" spans="1:20" ht="17.25" customHeight="1">
      <c r="A28" s="116"/>
      <c r="B28" s="117" t="s">
        <v>27</v>
      </c>
      <c r="C28" s="6" t="s">
        <v>24</v>
      </c>
      <c r="D28" s="12">
        <v>780</v>
      </c>
      <c r="E28" s="12">
        <v>50</v>
      </c>
      <c r="F28" s="12">
        <v>180</v>
      </c>
      <c r="G28" s="12">
        <v>0</v>
      </c>
      <c r="H28" s="12">
        <v>0</v>
      </c>
      <c r="I28" s="12">
        <v>40</v>
      </c>
      <c r="J28" s="12">
        <v>0</v>
      </c>
      <c r="K28" s="12">
        <v>0</v>
      </c>
      <c r="L28" s="12">
        <v>450</v>
      </c>
      <c r="M28" s="12">
        <v>0</v>
      </c>
      <c r="N28" s="12">
        <v>130</v>
      </c>
      <c r="O28" s="12">
        <v>0</v>
      </c>
      <c r="P28" s="12">
        <v>0</v>
      </c>
      <c r="Q28" s="12">
        <v>100</v>
      </c>
      <c r="R28" s="12">
        <v>0</v>
      </c>
      <c r="S28" s="13">
        <f t="shared" si="0"/>
        <v>1730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>
        <v>0</v>
      </c>
    </row>
    <row r="31" spans="1:20" ht="17.25">
      <c r="A31" s="116"/>
      <c r="B31" s="118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>
        <v>0</v>
      </c>
    </row>
    <row r="32" spans="1:20" ht="17.25">
      <c r="A32" s="116"/>
      <c r="B32" s="118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>
        <v>0</v>
      </c>
    </row>
    <row r="33" spans="1:20" ht="17.25">
      <c r="A33" s="116"/>
      <c r="B33" s="119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>
        <v>0</v>
      </c>
    </row>
    <row r="34" spans="1:20" ht="17.25">
      <c r="A34" s="116"/>
      <c r="B34" s="117" t="s">
        <v>55</v>
      </c>
      <c r="C34" s="8" t="s">
        <v>53</v>
      </c>
      <c r="D34" s="12">
        <v>750</v>
      </c>
      <c r="E34" s="12">
        <v>100</v>
      </c>
      <c r="F34" s="12">
        <v>150</v>
      </c>
      <c r="G34" s="12">
        <v>0</v>
      </c>
      <c r="H34" s="12">
        <v>0</v>
      </c>
      <c r="I34" s="12">
        <v>40</v>
      </c>
      <c r="J34" s="12">
        <v>0</v>
      </c>
      <c r="K34" s="12">
        <v>0</v>
      </c>
      <c r="L34" s="12">
        <v>400</v>
      </c>
      <c r="M34" s="12">
        <v>0</v>
      </c>
      <c r="N34" s="12">
        <v>100</v>
      </c>
      <c r="O34" s="12">
        <v>0</v>
      </c>
      <c r="P34" s="12">
        <v>0</v>
      </c>
      <c r="Q34" s="12">
        <v>50</v>
      </c>
      <c r="R34" s="12">
        <v>0</v>
      </c>
      <c r="S34" s="13">
        <f t="shared" si="0"/>
        <v>1590</v>
      </c>
      <c r="T34" s="13">
        <v>0</v>
      </c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>
        <v>0</v>
      </c>
      <c r="I35" s="12">
        <v>40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40</v>
      </c>
      <c r="T35" s="13">
        <v>0</v>
      </c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130</v>
      </c>
      <c r="O36" s="20"/>
      <c r="P36" s="20"/>
      <c r="Q36" s="20"/>
      <c r="R36" s="20"/>
      <c r="S36" s="13">
        <f t="shared" si="0"/>
        <v>130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350</v>
      </c>
      <c r="E37" s="12">
        <v>100</v>
      </c>
      <c r="F37" s="12">
        <v>130</v>
      </c>
      <c r="G37" s="12">
        <v>5</v>
      </c>
      <c r="H37" s="12">
        <v>0</v>
      </c>
      <c r="I37" s="20"/>
      <c r="J37" s="12"/>
      <c r="K37" s="12"/>
      <c r="L37" s="20"/>
      <c r="M37" s="12">
        <v>0</v>
      </c>
      <c r="N37" s="12">
        <v>0</v>
      </c>
      <c r="O37" s="12">
        <v>0</v>
      </c>
      <c r="P37" s="20"/>
      <c r="Q37" s="12">
        <v>0</v>
      </c>
      <c r="R37" s="12">
        <v>0</v>
      </c>
      <c r="S37" s="13">
        <f t="shared" si="0"/>
        <v>585</v>
      </c>
      <c r="T37" s="34">
        <f>(S37+S38+S39+S40+S41)/(S3)*100</f>
        <v>71.5311004784689</v>
      </c>
    </row>
    <row r="38" spans="1:20" ht="17.25">
      <c r="A38" s="109"/>
      <c r="B38" s="110"/>
      <c r="C38" s="5" t="s">
        <v>31</v>
      </c>
      <c r="D38" s="12">
        <v>250</v>
      </c>
      <c r="E38" s="12">
        <v>0</v>
      </c>
      <c r="F38" s="12">
        <v>20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/>
      <c r="S38" s="13">
        <f t="shared" si="0"/>
        <v>270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100</v>
      </c>
      <c r="O39" s="20"/>
      <c r="P39" s="12">
        <v>0</v>
      </c>
      <c r="Q39" s="20"/>
      <c r="R39" s="20"/>
      <c r="S39" s="13">
        <f t="shared" si="0"/>
        <v>100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40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500</v>
      </c>
      <c r="M41" s="20"/>
      <c r="N41" s="20"/>
      <c r="O41" s="20"/>
      <c r="P41" s="20"/>
      <c r="Q41" s="20"/>
      <c r="R41" s="20"/>
      <c r="S41" s="13">
        <f t="shared" si="0"/>
        <v>500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250</v>
      </c>
      <c r="M43" s="20"/>
      <c r="N43" s="20"/>
      <c r="O43" s="20"/>
      <c r="P43" s="20"/>
      <c r="Q43" s="20"/>
      <c r="R43" s="20"/>
      <c r="S43" s="13">
        <f t="shared" si="0"/>
        <v>250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</v>
      </c>
      <c r="M44" s="20"/>
      <c r="N44" s="20"/>
      <c r="O44" s="20"/>
      <c r="P44" s="20"/>
      <c r="Q44" s="20"/>
      <c r="R44" s="20"/>
      <c r="S44" s="13">
        <f t="shared" si="0"/>
        <v>50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74.20454545454545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F12" sqref="F12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150</v>
      </c>
      <c r="E3" s="12">
        <v>0</v>
      </c>
      <c r="F3" s="12">
        <v>550</v>
      </c>
      <c r="G3" s="12">
        <v>0</v>
      </c>
      <c r="H3" s="12">
        <v>20</v>
      </c>
      <c r="I3" s="12"/>
      <c r="J3" s="12">
        <v>0</v>
      </c>
      <c r="K3" s="12">
        <v>50</v>
      </c>
      <c r="L3" s="12">
        <v>180</v>
      </c>
      <c r="M3" s="12">
        <v>0</v>
      </c>
      <c r="N3" s="12">
        <v>0</v>
      </c>
      <c r="O3" s="12">
        <v>0</v>
      </c>
      <c r="P3" s="12">
        <v>20</v>
      </c>
      <c r="Q3" s="12">
        <v>10</v>
      </c>
      <c r="R3" s="12">
        <v>0</v>
      </c>
      <c r="S3" s="13">
        <f aca="true" t="shared" si="0" ref="S3:S44">SUM(D3:R3)</f>
        <v>980</v>
      </c>
      <c r="T3" s="13"/>
    </row>
    <row r="4" spans="1:20" ht="17.25">
      <c r="A4" s="37"/>
      <c r="B4" s="19"/>
      <c r="C4" s="37" t="s">
        <v>38</v>
      </c>
      <c r="D4" s="12">
        <v>0</v>
      </c>
      <c r="E4" s="12"/>
      <c r="F4" s="12">
        <v>0</v>
      </c>
      <c r="G4" s="12"/>
      <c r="H4" s="12">
        <v>0</v>
      </c>
      <c r="I4" s="12"/>
      <c r="J4" s="12"/>
      <c r="K4" s="12">
        <v>0</v>
      </c>
      <c r="L4" s="12">
        <v>0</v>
      </c>
      <c r="M4" s="12"/>
      <c r="N4" s="12"/>
      <c r="O4" s="20"/>
      <c r="P4" s="12">
        <v>0</v>
      </c>
      <c r="Q4" s="12">
        <v>0</v>
      </c>
      <c r="R4" s="12">
        <v>0</v>
      </c>
      <c r="S4" s="13">
        <f t="shared" si="0"/>
        <v>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>
        <v>0</v>
      </c>
      <c r="G5" s="12"/>
      <c r="H5" s="12">
        <v>0</v>
      </c>
      <c r="I5" s="12"/>
      <c r="J5" s="12"/>
      <c r="K5" s="12">
        <v>0</v>
      </c>
      <c r="L5" s="12">
        <v>0</v>
      </c>
      <c r="M5" s="12"/>
      <c r="N5" s="12"/>
      <c r="O5" s="12"/>
      <c r="P5" s="12">
        <v>0</v>
      </c>
      <c r="Q5" s="12">
        <v>0</v>
      </c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50</v>
      </c>
      <c r="E6" s="12"/>
      <c r="F6" s="39">
        <v>50</v>
      </c>
      <c r="G6" s="12"/>
      <c r="H6" s="12">
        <v>5</v>
      </c>
      <c r="I6" s="12"/>
      <c r="J6" s="12"/>
      <c r="K6" s="12">
        <v>10</v>
      </c>
      <c r="L6" s="12">
        <v>100</v>
      </c>
      <c r="M6" s="12"/>
      <c r="N6" s="12"/>
      <c r="O6" s="20"/>
      <c r="P6" s="12">
        <v>5</v>
      </c>
      <c r="Q6" s="12">
        <v>0</v>
      </c>
      <c r="R6" s="12"/>
      <c r="S6" s="13">
        <f t="shared" si="0"/>
        <v>220</v>
      </c>
      <c r="T6" s="34">
        <f>(S6+S7+S8)/S3*100</f>
        <v>100</v>
      </c>
    </row>
    <row r="7" spans="1:20" ht="17.25">
      <c r="A7" s="109"/>
      <c r="B7" s="110"/>
      <c r="C7" s="2" t="s">
        <v>41</v>
      </c>
      <c r="D7" s="12">
        <v>100</v>
      </c>
      <c r="E7" s="12"/>
      <c r="F7" s="39">
        <v>500</v>
      </c>
      <c r="G7" s="12"/>
      <c r="H7" s="12">
        <v>15</v>
      </c>
      <c r="I7" s="12"/>
      <c r="J7" s="12"/>
      <c r="K7" s="12">
        <v>40</v>
      </c>
      <c r="L7" s="12">
        <v>80</v>
      </c>
      <c r="M7" s="12"/>
      <c r="N7" s="12"/>
      <c r="O7" s="20"/>
      <c r="P7" s="12">
        <v>15</v>
      </c>
      <c r="Q7" s="12">
        <v>10</v>
      </c>
      <c r="R7" s="12"/>
      <c r="S7" s="13">
        <f t="shared" si="0"/>
        <v>760</v>
      </c>
      <c r="T7" s="13"/>
    </row>
    <row r="8" spans="1:20" ht="17.25">
      <c r="A8" s="111"/>
      <c r="B8" s="112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100</v>
      </c>
      <c r="E9" s="12"/>
      <c r="F9" s="12">
        <v>400</v>
      </c>
      <c r="G9" s="12"/>
      <c r="H9" s="12">
        <v>15</v>
      </c>
      <c r="I9" s="12"/>
      <c r="J9" s="12"/>
      <c r="K9" s="12">
        <v>30</v>
      </c>
      <c r="L9" s="12">
        <v>120</v>
      </c>
      <c r="M9" s="12"/>
      <c r="N9" s="12"/>
      <c r="O9" s="20"/>
      <c r="P9" s="12">
        <v>10</v>
      </c>
      <c r="Q9" s="12">
        <v>10</v>
      </c>
      <c r="R9" s="12"/>
      <c r="S9" s="13">
        <f t="shared" si="0"/>
        <v>685</v>
      </c>
      <c r="T9" s="34">
        <f>(S9+S10+S11+S12+S13)/(2*S3)*100</f>
        <v>102.04081632653062</v>
      </c>
    </row>
    <row r="10" spans="1:20" ht="21" customHeight="1">
      <c r="A10" s="125"/>
      <c r="B10" s="126"/>
      <c r="C10" s="14" t="s">
        <v>61</v>
      </c>
      <c r="D10" s="12">
        <v>50</v>
      </c>
      <c r="E10" s="12"/>
      <c r="F10" s="12">
        <v>150</v>
      </c>
      <c r="G10" s="12"/>
      <c r="H10" s="12">
        <v>5</v>
      </c>
      <c r="I10" s="12"/>
      <c r="J10" s="12"/>
      <c r="K10" s="12">
        <v>20</v>
      </c>
      <c r="L10" s="12">
        <v>60</v>
      </c>
      <c r="M10" s="12"/>
      <c r="N10" s="12"/>
      <c r="O10" s="12"/>
      <c r="P10" s="12">
        <v>10</v>
      </c>
      <c r="Q10" s="12">
        <v>0</v>
      </c>
      <c r="R10" s="12"/>
      <c r="S10" s="13">
        <f t="shared" si="0"/>
        <v>295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200</v>
      </c>
      <c r="E11" s="12"/>
      <c r="F11" s="12">
        <v>450</v>
      </c>
      <c r="G11" s="12"/>
      <c r="H11" s="12">
        <v>20</v>
      </c>
      <c r="I11" s="12"/>
      <c r="J11" s="12"/>
      <c r="K11" s="12">
        <v>40</v>
      </c>
      <c r="L11" s="12">
        <v>180</v>
      </c>
      <c r="M11" s="12"/>
      <c r="N11" s="12"/>
      <c r="O11" s="20"/>
      <c r="P11" s="12">
        <v>20</v>
      </c>
      <c r="Q11" s="12">
        <v>10</v>
      </c>
      <c r="R11" s="12"/>
      <c r="S11" s="13">
        <f t="shared" si="0"/>
        <v>920</v>
      </c>
      <c r="T11" s="15"/>
    </row>
    <row r="12" spans="1:20" ht="17.25">
      <c r="A12" s="113"/>
      <c r="B12" s="113"/>
      <c r="C12" s="3" t="s">
        <v>44</v>
      </c>
      <c r="D12" s="81">
        <v>100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100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/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0</v>
      </c>
      <c r="T14" s="34">
        <f>(S14+S15+S16+S17+S18+S19+S20+S21)/S3*100</f>
        <v>5.1020408163265305</v>
      </c>
    </row>
    <row r="15" spans="1:20" ht="17.25">
      <c r="A15" s="109"/>
      <c r="B15" s="110"/>
      <c r="C15" s="5" t="s">
        <v>60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0</v>
      </c>
      <c r="T15" s="35"/>
    </row>
    <row r="16" spans="1:20" ht="17.25">
      <c r="A16" s="109"/>
      <c r="B16" s="110"/>
      <c r="C16" s="5" t="s">
        <v>48</v>
      </c>
      <c r="D16" s="12"/>
      <c r="E16" s="12"/>
      <c r="F16" s="12"/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/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1"/>
      <c r="B21" s="112"/>
      <c r="C21" s="5" t="s">
        <v>21</v>
      </c>
      <c r="D21" s="12">
        <v>20</v>
      </c>
      <c r="E21" s="12"/>
      <c r="F21" s="12">
        <v>30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50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140</v>
      </c>
      <c r="E22" s="12"/>
      <c r="F22" s="12">
        <v>400</v>
      </c>
      <c r="G22" s="12"/>
      <c r="H22" s="12"/>
      <c r="I22" s="12"/>
      <c r="J22" s="12"/>
      <c r="K22" s="12"/>
      <c r="L22" s="38">
        <v>150</v>
      </c>
      <c r="M22" s="12"/>
      <c r="N22" s="12"/>
      <c r="O22" s="12"/>
      <c r="P22" s="12">
        <v>20</v>
      </c>
      <c r="Q22" s="12"/>
      <c r="R22" s="12"/>
      <c r="S22" s="13">
        <f t="shared" si="0"/>
        <v>710</v>
      </c>
      <c r="T22" s="34">
        <f>(S22+S23+S24+S25+S26+S27+S28+S29+S30+S31+S32+S33+S34+S35+S36)/(3*S3)*100</f>
        <v>45.23809523809524</v>
      </c>
    </row>
    <row r="23" spans="1:20" ht="17.25">
      <c r="A23" s="116"/>
      <c r="B23" s="118"/>
      <c r="C23" s="7" t="s">
        <v>25</v>
      </c>
      <c r="D23" s="12">
        <v>10</v>
      </c>
      <c r="E23" s="12"/>
      <c r="F23" s="12">
        <v>10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20</v>
      </c>
      <c r="T23" s="13"/>
    </row>
    <row r="24" spans="1:20" ht="17.25">
      <c r="A24" s="116"/>
      <c r="B24" s="118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>
        <f t="shared" si="0"/>
        <v>0</v>
      </c>
      <c r="T28" s="13"/>
    </row>
    <row r="29" spans="1:20" ht="17.25">
      <c r="A29" s="116"/>
      <c r="B29" s="118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120</v>
      </c>
      <c r="E34" s="12"/>
      <c r="F34" s="12">
        <v>350</v>
      </c>
      <c r="G34" s="12"/>
      <c r="H34" s="12"/>
      <c r="I34" s="12"/>
      <c r="J34" s="12"/>
      <c r="K34" s="12"/>
      <c r="L34" s="12">
        <v>100</v>
      </c>
      <c r="M34" s="12"/>
      <c r="N34" s="12"/>
      <c r="O34" s="12"/>
      <c r="P34" s="12">
        <v>20</v>
      </c>
      <c r="Q34" s="12">
        <v>10</v>
      </c>
      <c r="R34" s="12"/>
      <c r="S34" s="13">
        <f t="shared" si="0"/>
        <v>600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60</v>
      </c>
      <c r="E37" s="12"/>
      <c r="F37" s="12">
        <v>100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/>
      <c r="R37" s="12"/>
      <c r="S37" s="13">
        <f t="shared" si="0"/>
        <v>160</v>
      </c>
      <c r="T37" s="34">
        <f>(S37+S38+S39+S40+S41)/(S3)*100</f>
        <v>80.61224489795919</v>
      </c>
    </row>
    <row r="38" spans="1:20" ht="17.25">
      <c r="A38" s="109"/>
      <c r="B38" s="110"/>
      <c r="C38" s="5" t="s">
        <v>31</v>
      </c>
      <c r="D38" s="12">
        <v>60</v>
      </c>
      <c r="E38" s="12"/>
      <c r="F38" s="12">
        <v>410</v>
      </c>
      <c r="G38" s="12"/>
      <c r="H38" s="20"/>
      <c r="I38" s="20"/>
      <c r="J38" s="20"/>
      <c r="K38" s="20"/>
      <c r="L38" s="41"/>
      <c r="M38" s="20"/>
      <c r="N38" s="20"/>
      <c r="O38" s="12"/>
      <c r="P38" s="20"/>
      <c r="Q38" s="20"/>
      <c r="R38" s="20"/>
      <c r="S38" s="13">
        <f t="shared" si="0"/>
        <v>470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/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41"/>
      <c r="G41" s="20"/>
      <c r="H41" s="20"/>
      <c r="I41" s="20"/>
      <c r="J41" s="20"/>
      <c r="K41" s="20"/>
      <c r="L41" s="39">
        <v>160</v>
      </c>
      <c r="M41" s="20"/>
      <c r="N41" s="20"/>
      <c r="O41" s="20"/>
      <c r="P41" s="20"/>
      <c r="Q41" s="20"/>
      <c r="R41" s="20"/>
      <c r="S41" s="13">
        <f t="shared" si="0"/>
        <v>160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39">
        <v>0</v>
      </c>
      <c r="M43" s="20"/>
      <c r="N43" s="20"/>
      <c r="O43" s="20"/>
      <c r="P43" s="20"/>
      <c r="Q43" s="20"/>
      <c r="R43" s="20"/>
      <c r="S43" s="13">
        <f t="shared" si="0"/>
        <v>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39">
        <v>0</v>
      </c>
      <c r="M44" s="20"/>
      <c r="N44" s="20"/>
      <c r="O44" s="20"/>
      <c r="P44" s="20"/>
      <c r="Q44" s="20"/>
      <c r="R44" s="20"/>
      <c r="S44" s="13">
        <f t="shared" si="0"/>
        <v>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65.68877551020408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 topLeftCell="C1">
      <selection activeCell="S45" sqref="S45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39.7109375" style="0" bestFit="1" customWidth="1"/>
    <col min="4" max="4" width="5.57421875" style="0" bestFit="1" customWidth="1"/>
    <col min="5" max="5" width="5.28125" style="0" bestFit="1" customWidth="1"/>
    <col min="6" max="7" width="4.140625" style="0" bestFit="1" customWidth="1"/>
    <col min="8" max="8" width="2.7109375" style="0" bestFit="1" customWidth="1"/>
    <col min="9" max="9" width="7.421875" style="0" bestFit="1" customWidth="1"/>
    <col min="10" max="10" width="6.7109375" style="0" bestFit="1" customWidth="1"/>
    <col min="11" max="11" width="8.421875" style="0" bestFit="1" customWidth="1"/>
    <col min="12" max="12" width="3.421875" style="0" bestFit="1" customWidth="1"/>
    <col min="13" max="13" width="5.8515625" style="0" bestFit="1" customWidth="1"/>
    <col min="14" max="14" width="6.28125" style="0" bestFit="1" customWidth="1"/>
    <col min="15" max="15" width="3.00390625" style="0" bestFit="1" customWidth="1"/>
    <col min="16" max="16" width="2.7109375" style="0" bestFit="1" customWidth="1"/>
    <col min="17" max="17" width="6.57421875" style="0" bestFit="1" customWidth="1"/>
    <col min="18" max="18" width="6.28125" style="0" bestFit="1" customWidth="1"/>
    <col min="19" max="19" width="7.7109375" style="0" bestFit="1" customWidth="1"/>
    <col min="20" max="20" width="7.00390625" style="0" bestFit="1" customWidth="1"/>
  </cols>
  <sheetData>
    <row r="1" spans="1:20" ht="22.5">
      <c r="A1" s="127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1" t="s">
        <v>0</v>
      </c>
      <c r="B2" s="121"/>
      <c r="C2" s="1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22" t="s">
        <v>64</v>
      </c>
      <c r="B3" s="122"/>
      <c r="C3" s="122"/>
      <c r="D3" s="12">
        <v>969</v>
      </c>
      <c r="E3" s="12"/>
      <c r="F3" s="12">
        <v>916</v>
      </c>
      <c r="G3" s="12"/>
      <c r="H3" s="12"/>
      <c r="I3" s="12">
        <v>130</v>
      </c>
      <c r="J3" s="12"/>
      <c r="K3" s="12"/>
      <c r="L3" s="12">
        <v>40</v>
      </c>
      <c r="M3" s="12"/>
      <c r="N3" s="12">
        <v>0</v>
      </c>
      <c r="O3" s="12"/>
      <c r="P3" s="12"/>
      <c r="Q3" s="12">
        <v>60</v>
      </c>
      <c r="R3" s="12"/>
      <c r="S3" s="13">
        <f aca="true" t="shared" si="0" ref="S3:S44">SUM(D3:R3)</f>
        <v>2115</v>
      </c>
      <c r="T3" s="13"/>
    </row>
    <row r="4" spans="1:20" ht="17.25">
      <c r="A4" s="37"/>
      <c r="B4" s="19"/>
      <c r="C4" s="43" t="s">
        <v>74</v>
      </c>
      <c r="D4" s="12">
        <v>80</v>
      </c>
      <c r="E4" s="12"/>
      <c r="F4" s="12">
        <v>70</v>
      </c>
      <c r="G4" s="12"/>
      <c r="H4" s="12"/>
      <c r="I4" s="12">
        <v>0</v>
      </c>
      <c r="J4" s="12"/>
      <c r="K4" s="12"/>
      <c r="L4" s="12">
        <v>0</v>
      </c>
      <c r="M4" s="12"/>
      <c r="N4" s="12">
        <v>0</v>
      </c>
      <c r="O4" s="20"/>
      <c r="P4" s="12"/>
      <c r="Q4" s="12">
        <v>60</v>
      </c>
      <c r="R4" s="12"/>
      <c r="S4" s="13">
        <f t="shared" si="0"/>
        <v>210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>
        <v>0</v>
      </c>
      <c r="G5" s="12"/>
      <c r="H5" s="12"/>
      <c r="I5" s="12">
        <v>0</v>
      </c>
      <c r="J5" s="12"/>
      <c r="K5" s="12"/>
      <c r="L5" s="12">
        <v>0</v>
      </c>
      <c r="M5" s="12"/>
      <c r="N5" s="12">
        <v>0</v>
      </c>
      <c r="O5" s="12"/>
      <c r="P5" s="12"/>
      <c r="Q5" s="12">
        <v>0</v>
      </c>
      <c r="R5" s="12"/>
      <c r="S5" s="13">
        <f t="shared" si="0"/>
        <v>0</v>
      </c>
      <c r="T5" s="13"/>
    </row>
    <row r="6" spans="1:20" ht="17.25" customHeight="1">
      <c r="A6" s="107" t="s">
        <v>45</v>
      </c>
      <c r="B6" s="108"/>
      <c r="C6" s="2" t="s">
        <v>40</v>
      </c>
      <c r="D6" s="12">
        <v>640</v>
      </c>
      <c r="E6" s="12"/>
      <c r="F6" s="12">
        <v>650</v>
      </c>
      <c r="G6" s="12"/>
      <c r="H6" s="12"/>
      <c r="I6" s="12">
        <v>130</v>
      </c>
      <c r="J6" s="12"/>
      <c r="K6" s="12"/>
      <c r="L6" s="12">
        <v>40</v>
      </c>
      <c r="M6" s="12"/>
      <c r="N6" s="12">
        <v>0</v>
      </c>
      <c r="O6" s="20"/>
      <c r="P6" s="12"/>
      <c r="Q6" s="12">
        <v>60</v>
      </c>
      <c r="R6" s="12"/>
      <c r="S6" s="13">
        <f t="shared" si="0"/>
        <v>1520</v>
      </c>
      <c r="T6" s="34">
        <f>(S6+S7+S8)/S3*100</f>
        <v>95.50827423167848</v>
      </c>
    </row>
    <row r="7" spans="1:20" ht="17.25">
      <c r="A7" s="109"/>
      <c r="B7" s="110"/>
      <c r="C7" s="2" t="s">
        <v>41</v>
      </c>
      <c r="D7" s="12">
        <v>300</v>
      </c>
      <c r="E7" s="12"/>
      <c r="F7" s="12">
        <v>200</v>
      </c>
      <c r="G7" s="12"/>
      <c r="H7" s="12"/>
      <c r="I7" s="12">
        <v>0</v>
      </c>
      <c r="J7" s="12"/>
      <c r="K7" s="12"/>
      <c r="L7" s="12">
        <v>0</v>
      </c>
      <c r="M7" s="12"/>
      <c r="N7" s="12">
        <v>0</v>
      </c>
      <c r="O7" s="20"/>
      <c r="P7" s="12"/>
      <c r="Q7" s="12">
        <v>0</v>
      </c>
      <c r="R7" s="12"/>
      <c r="S7" s="13">
        <f t="shared" si="0"/>
        <v>500</v>
      </c>
      <c r="T7" s="13"/>
    </row>
    <row r="8" spans="1:20" ht="17.25">
      <c r="A8" s="111"/>
      <c r="B8" s="112"/>
      <c r="C8" s="2" t="s">
        <v>42</v>
      </c>
      <c r="D8" s="12">
        <v>0</v>
      </c>
      <c r="E8" s="12"/>
      <c r="F8" s="12">
        <v>0</v>
      </c>
      <c r="G8" s="12"/>
      <c r="H8" s="12"/>
      <c r="I8" s="12">
        <v>0</v>
      </c>
      <c r="J8" s="12"/>
      <c r="K8" s="12"/>
      <c r="L8" s="12">
        <v>0</v>
      </c>
      <c r="M8" s="12"/>
      <c r="N8" s="12">
        <v>0</v>
      </c>
      <c r="O8" s="20"/>
      <c r="P8" s="12"/>
      <c r="Q8" s="12">
        <v>0</v>
      </c>
      <c r="R8" s="12"/>
      <c r="S8" s="13">
        <f t="shared" si="0"/>
        <v>0</v>
      </c>
      <c r="T8" s="13"/>
    </row>
    <row r="9" spans="1:20" ht="20.25" customHeight="1">
      <c r="A9" s="123" t="s">
        <v>46</v>
      </c>
      <c r="B9" s="124"/>
      <c r="C9" s="14" t="s">
        <v>18</v>
      </c>
      <c r="D9" s="12">
        <v>600</v>
      </c>
      <c r="E9" s="12"/>
      <c r="F9" s="12">
        <v>650</v>
      </c>
      <c r="G9" s="12"/>
      <c r="H9" s="12"/>
      <c r="I9" s="12">
        <v>130</v>
      </c>
      <c r="J9" s="12"/>
      <c r="K9" s="12"/>
      <c r="L9" s="12">
        <v>40</v>
      </c>
      <c r="M9" s="12"/>
      <c r="N9" s="12">
        <v>0</v>
      </c>
      <c r="O9" s="20"/>
      <c r="P9" s="12"/>
      <c r="Q9" s="12">
        <v>60</v>
      </c>
      <c r="R9" s="12"/>
      <c r="S9" s="13">
        <f t="shared" si="0"/>
        <v>1480</v>
      </c>
      <c r="T9" s="34">
        <f>(S9+S10+S11+S12+S13)/(2*S3)*100</f>
        <v>71.63120567375887</v>
      </c>
    </row>
    <row r="10" spans="1:20" ht="21" customHeight="1">
      <c r="A10" s="125"/>
      <c r="B10" s="126"/>
      <c r="C10" s="14" t="s">
        <v>61</v>
      </c>
      <c r="D10" s="12">
        <v>120</v>
      </c>
      <c r="E10" s="12"/>
      <c r="F10" s="12">
        <v>150</v>
      </c>
      <c r="G10" s="12"/>
      <c r="H10" s="12"/>
      <c r="I10" s="12">
        <v>0</v>
      </c>
      <c r="J10" s="12"/>
      <c r="K10" s="12"/>
      <c r="L10" s="12">
        <v>0</v>
      </c>
      <c r="M10" s="12"/>
      <c r="N10" s="12">
        <v>0</v>
      </c>
      <c r="O10" s="12"/>
      <c r="P10" s="12"/>
      <c r="Q10" s="12">
        <v>0</v>
      </c>
      <c r="R10" s="12"/>
      <c r="S10" s="13">
        <f t="shared" si="0"/>
        <v>270</v>
      </c>
      <c r="T10" s="13"/>
    </row>
    <row r="11" spans="1:20" ht="17.25" customHeight="1">
      <c r="A11" s="113" t="s">
        <v>47</v>
      </c>
      <c r="B11" s="113"/>
      <c r="C11" s="3" t="s">
        <v>43</v>
      </c>
      <c r="D11" s="12">
        <v>500</v>
      </c>
      <c r="E11" s="12"/>
      <c r="F11" s="12">
        <v>550</v>
      </c>
      <c r="G11" s="12"/>
      <c r="H11" s="12"/>
      <c r="I11" s="12">
        <v>130</v>
      </c>
      <c r="J11" s="12"/>
      <c r="K11" s="12"/>
      <c r="L11" s="12">
        <v>40</v>
      </c>
      <c r="M11" s="12"/>
      <c r="N11" s="12">
        <v>0</v>
      </c>
      <c r="O11" s="20"/>
      <c r="P11" s="12"/>
      <c r="Q11" s="12">
        <v>60</v>
      </c>
      <c r="R11" s="12"/>
      <c r="S11" s="13">
        <f t="shared" si="0"/>
        <v>1280</v>
      </c>
      <c r="T11" s="15"/>
    </row>
    <row r="12" spans="1:20" ht="17.25">
      <c r="A12" s="113"/>
      <c r="B12" s="113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13"/>
      <c r="B13" s="113"/>
      <c r="C13" s="4" t="s">
        <v>59</v>
      </c>
      <c r="D13" s="21"/>
      <c r="E13" s="32"/>
      <c r="F13" s="32"/>
      <c r="G13" s="22"/>
      <c r="H13" s="12"/>
      <c r="I13" s="12">
        <v>0</v>
      </c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07" t="s">
        <v>19</v>
      </c>
      <c r="B14" s="108"/>
      <c r="C14" s="5" t="s">
        <v>20</v>
      </c>
      <c r="D14" s="12">
        <v>60</v>
      </c>
      <c r="E14" s="12"/>
      <c r="F14" s="12">
        <v>50</v>
      </c>
      <c r="G14" s="12"/>
      <c r="H14" s="20"/>
      <c r="I14" s="20"/>
      <c r="J14" s="20"/>
      <c r="K14" s="12"/>
      <c r="L14" s="12">
        <v>0</v>
      </c>
      <c r="M14" s="20"/>
      <c r="N14" s="20"/>
      <c r="O14" s="20"/>
      <c r="P14" s="12"/>
      <c r="Q14" s="12">
        <v>0</v>
      </c>
      <c r="R14" s="12"/>
      <c r="S14" s="13">
        <f t="shared" si="0"/>
        <v>110</v>
      </c>
      <c r="T14" s="34">
        <f>(S14+S15+S16+S17+S18+S19+S20+S21)/S3*100</f>
        <v>98.10874704491725</v>
      </c>
    </row>
    <row r="15" spans="1:20" ht="17.25">
      <c r="A15" s="109"/>
      <c r="B15" s="110"/>
      <c r="C15" s="5" t="s">
        <v>60</v>
      </c>
      <c r="D15" s="12">
        <v>20</v>
      </c>
      <c r="E15" s="12"/>
      <c r="F15" s="12">
        <v>20</v>
      </c>
      <c r="G15" s="12"/>
      <c r="H15" s="12"/>
      <c r="I15" s="12">
        <v>0</v>
      </c>
      <c r="J15" s="12"/>
      <c r="K15" s="12"/>
      <c r="L15" s="12">
        <v>0</v>
      </c>
      <c r="M15" s="12"/>
      <c r="N15" s="20"/>
      <c r="O15" s="20"/>
      <c r="P15" s="20"/>
      <c r="Q15" s="12">
        <v>60</v>
      </c>
      <c r="R15" s="12"/>
      <c r="S15" s="13">
        <f t="shared" si="0"/>
        <v>100</v>
      </c>
      <c r="T15" s="35"/>
    </row>
    <row r="16" spans="1:20" ht="17.25">
      <c r="A16" s="109"/>
      <c r="B16" s="110"/>
      <c r="C16" s="5" t="s">
        <v>48</v>
      </c>
      <c r="D16" s="12">
        <v>20</v>
      </c>
      <c r="E16" s="12"/>
      <c r="F16" s="12">
        <v>10</v>
      </c>
      <c r="G16" s="12"/>
      <c r="H16" s="12"/>
      <c r="I16" s="20"/>
      <c r="J16" s="20"/>
      <c r="K16" s="12"/>
      <c r="L16" s="12">
        <v>0</v>
      </c>
      <c r="M16" s="20"/>
      <c r="N16" s="20"/>
      <c r="O16" s="20"/>
      <c r="P16" s="20"/>
      <c r="Q16" s="12">
        <v>0</v>
      </c>
      <c r="R16" s="12"/>
      <c r="S16" s="13">
        <f t="shared" si="0"/>
        <v>30</v>
      </c>
      <c r="T16" s="13"/>
    </row>
    <row r="17" spans="1:20" ht="17.25">
      <c r="A17" s="109"/>
      <c r="B17" s="110"/>
      <c r="C17" s="5" t="s">
        <v>49</v>
      </c>
      <c r="D17" s="20"/>
      <c r="E17" s="20"/>
      <c r="F17" s="20"/>
      <c r="G17" s="20"/>
      <c r="H17" s="12"/>
      <c r="I17" s="12">
        <v>130</v>
      </c>
      <c r="J17" s="12"/>
      <c r="K17" s="12"/>
      <c r="L17" s="20"/>
      <c r="M17" s="12"/>
      <c r="N17" s="20"/>
      <c r="O17" s="20"/>
      <c r="P17" s="20"/>
      <c r="Q17" s="12">
        <v>0</v>
      </c>
      <c r="R17" s="12"/>
      <c r="S17" s="13">
        <f t="shared" si="0"/>
        <v>130</v>
      </c>
      <c r="T17" s="13"/>
    </row>
    <row r="18" spans="1:20" ht="17.25">
      <c r="A18" s="109"/>
      <c r="B18" s="110"/>
      <c r="C18" s="5" t="s">
        <v>62</v>
      </c>
      <c r="D18" s="23"/>
      <c r="E18" s="24"/>
      <c r="F18" s="24"/>
      <c r="G18" s="25"/>
      <c r="H18" s="33"/>
      <c r="I18" s="12">
        <v>0</v>
      </c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09"/>
      <c r="B19" s="110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0</v>
      </c>
      <c r="M19" s="20"/>
      <c r="N19" s="20"/>
      <c r="O19" s="20"/>
      <c r="P19" s="12"/>
      <c r="Q19" s="12">
        <v>0</v>
      </c>
      <c r="R19" s="12"/>
      <c r="S19" s="13">
        <f t="shared" si="0"/>
        <v>0</v>
      </c>
      <c r="T19" s="13"/>
    </row>
    <row r="20" spans="1:20" ht="17.25">
      <c r="A20" s="109"/>
      <c r="B20" s="110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1"/>
      <c r="B21" s="112"/>
      <c r="C21" s="5" t="s">
        <v>21</v>
      </c>
      <c r="D21" s="12">
        <v>869</v>
      </c>
      <c r="E21" s="12"/>
      <c r="F21" s="12">
        <v>836</v>
      </c>
      <c r="G21" s="12"/>
      <c r="H21" s="26"/>
      <c r="I21" s="27"/>
      <c r="J21" s="28"/>
      <c r="K21" s="12"/>
      <c r="L21" s="12">
        <v>0</v>
      </c>
      <c r="M21" s="20"/>
      <c r="N21" s="20"/>
      <c r="O21" s="20"/>
      <c r="P21" s="20"/>
      <c r="Q21" s="12">
        <v>0</v>
      </c>
      <c r="R21" s="12"/>
      <c r="S21" s="13">
        <f t="shared" si="0"/>
        <v>1705</v>
      </c>
      <c r="T21" s="13"/>
    </row>
    <row r="22" spans="1:20" ht="17.25" customHeight="1">
      <c r="A22" s="116" t="s">
        <v>22</v>
      </c>
      <c r="B22" s="117" t="s">
        <v>23</v>
      </c>
      <c r="C22" s="6" t="s">
        <v>24</v>
      </c>
      <c r="D22" s="12">
        <v>400</v>
      </c>
      <c r="E22" s="12"/>
      <c r="F22" s="12">
        <v>250</v>
      </c>
      <c r="G22" s="12"/>
      <c r="H22" s="12"/>
      <c r="I22" s="12">
        <v>130</v>
      </c>
      <c r="J22" s="12"/>
      <c r="K22" s="12"/>
      <c r="L22" s="12">
        <v>20</v>
      </c>
      <c r="M22" s="12"/>
      <c r="N22" s="12">
        <v>0</v>
      </c>
      <c r="O22" s="12"/>
      <c r="P22" s="12"/>
      <c r="Q22" s="12">
        <v>60</v>
      </c>
      <c r="R22" s="12"/>
      <c r="S22" s="13">
        <f t="shared" si="0"/>
        <v>860</v>
      </c>
      <c r="T22" s="34">
        <f>(S22+S23+S24+S25+S26+S27+S28+S29+S30+S31+S32+S33+S34+S35+S36)/(3*S3)*100</f>
        <v>78.01418439716312</v>
      </c>
    </row>
    <row r="23" spans="1:20" ht="17.25">
      <c r="A23" s="116"/>
      <c r="B23" s="118"/>
      <c r="C23" s="7" t="s">
        <v>25</v>
      </c>
      <c r="D23" s="12">
        <v>100</v>
      </c>
      <c r="E23" s="12"/>
      <c r="F23" s="12">
        <v>50</v>
      </c>
      <c r="G23" s="12"/>
      <c r="H23" s="12"/>
      <c r="I23" s="12">
        <v>0</v>
      </c>
      <c r="J23" s="12"/>
      <c r="K23" s="12"/>
      <c r="L23" s="12">
        <v>0</v>
      </c>
      <c r="M23" s="12"/>
      <c r="N23" s="12">
        <v>0</v>
      </c>
      <c r="O23" s="12"/>
      <c r="P23" s="12"/>
      <c r="Q23" s="12">
        <v>0</v>
      </c>
      <c r="R23" s="12"/>
      <c r="S23" s="13">
        <f t="shared" si="0"/>
        <v>150</v>
      </c>
      <c r="T23" s="13"/>
    </row>
    <row r="24" spans="1:20" ht="17.25">
      <c r="A24" s="116"/>
      <c r="B24" s="118"/>
      <c r="C24" s="6" t="s">
        <v>26</v>
      </c>
      <c r="D24" s="12">
        <v>0</v>
      </c>
      <c r="E24" s="12"/>
      <c r="F24" s="12">
        <v>0</v>
      </c>
      <c r="G24" s="12"/>
      <c r="H24" s="12"/>
      <c r="I24" s="12">
        <v>0</v>
      </c>
      <c r="J24" s="12"/>
      <c r="K24" s="12"/>
      <c r="L24" s="12">
        <v>0</v>
      </c>
      <c r="M24" s="12"/>
      <c r="N24" s="12">
        <v>0</v>
      </c>
      <c r="O24" s="12"/>
      <c r="P24" s="12"/>
      <c r="Q24" s="12">
        <v>0</v>
      </c>
      <c r="R24" s="12"/>
      <c r="S24" s="13">
        <f t="shared" si="0"/>
        <v>0</v>
      </c>
      <c r="T24" s="13"/>
    </row>
    <row r="25" spans="1:20" ht="17.25">
      <c r="A25" s="116"/>
      <c r="B25" s="118"/>
      <c r="C25" s="6" t="s">
        <v>35</v>
      </c>
      <c r="D25" s="12">
        <v>0</v>
      </c>
      <c r="E25" s="12"/>
      <c r="F25" s="12">
        <v>0</v>
      </c>
      <c r="G25" s="12"/>
      <c r="H25" s="12"/>
      <c r="I25" s="12">
        <v>0</v>
      </c>
      <c r="J25" s="12"/>
      <c r="K25" s="12"/>
      <c r="L25" s="12">
        <v>0</v>
      </c>
      <c r="M25" s="12"/>
      <c r="N25" s="12">
        <v>0</v>
      </c>
      <c r="O25" s="12"/>
      <c r="P25" s="12"/>
      <c r="Q25" s="12">
        <v>0</v>
      </c>
      <c r="R25" s="12"/>
      <c r="S25" s="13">
        <f t="shared" si="0"/>
        <v>0</v>
      </c>
      <c r="T25" s="13"/>
    </row>
    <row r="26" spans="1:20" ht="17.25">
      <c r="A26" s="116"/>
      <c r="B26" s="118"/>
      <c r="C26" s="6" t="s">
        <v>52</v>
      </c>
      <c r="D26" s="12">
        <v>0</v>
      </c>
      <c r="E26" s="12"/>
      <c r="F26" s="12">
        <v>0</v>
      </c>
      <c r="G26" s="12"/>
      <c r="H26" s="12"/>
      <c r="I26" s="12">
        <v>0</v>
      </c>
      <c r="J26" s="12"/>
      <c r="K26" s="12"/>
      <c r="L26" s="12">
        <v>0</v>
      </c>
      <c r="M26" s="12"/>
      <c r="N26" s="12">
        <v>0</v>
      </c>
      <c r="O26" s="12"/>
      <c r="P26" s="12"/>
      <c r="Q26" s="12">
        <v>0</v>
      </c>
      <c r="R26" s="12"/>
      <c r="S26" s="13">
        <f t="shared" si="0"/>
        <v>0</v>
      </c>
      <c r="T26" s="13"/>
    </row>
    <row r="27" spans="1:20" ht="17.25">
      <c r="A27" s="116"/>
      <c r="B27" s="119"/>
      <c r="C27" s="6" t="s">
        <v>36</v>
      </c>
      <c r="D27" s="12">
        <v>0</v>
      </c>
      <c r="E27" s="12"/>
      <c r="F27" s="12">
        <v>0</v>
      </c>
      <c r="G27" s="12"/>
      <c r="H27" s="12"/>
      <c r="I27" s="12">
        <v>0</v>
      </c>
      <c r="J27" s="12"/>
      <c r="K27" s="12"/>
      <c r="L27" s="12">
        <v>0</v>
      </c>
      <c r="M27" s="12"/>
      <c r="N27" s="12">
        <v>0</v>
      </c>
      <c r="O27" s="12"/>
      <c r="P27" s="12"/>
      <c r="Q27" s="12">
        <v>0</v>
      </c>
      <c r="R27" s="12"/>
      <c r="S27" s="13">
        <f t="shared" si="0"/>
        <v>0</v>
      </c>
      <c r="T27" s="13"/>
    </row>
    <row r="28" spans="1:20" ht="17.25" customHeight="1">
      <c r="A28" s="116"/>
      <c r="B28" s="117" t="s">
        <v>27</v>
      </c>
      <c r="C28" s="6" t="s">
        <v>24</v>
      </c>
      <c r="D28" s="12">
        <v>950</v>
      </c>
      <c r="E28" s="12"/>
      <c r="F28" s="12">
        <v>850</v>
      </c>
      <c r="G28" s="12"/>
      <c r="H28" s="12"/>
      <c r="I28" s="12">
        <v>130</v>
      </c>
      <c r="J28" s="12"/>
      <c r="K28" s="12"/>
      <c r="L28" s="12">
        <v>40</v>
      </c>
      <c r="M28" s="12"/>
      <c r="N28" s="12">
        <v>0</v>
      </c>
      <c r="O28" s="12"/>
      <c r="P28" s="12"/>
      <c r="Q28" s="12">
        <v>60</v>
      </c>
      <c r="R28" s="12"/>
      <c r="S28" s="13">
        <f t="shared" si="0"/>
        <v>2030</v>
      </c>
      <c r="T28" s="13"/>
    </row>
    <row r="29" spans="1:20" ht="17.25">
      <c r="A29" s="116"/>
      <c r="B29" s="118"/>
      <c r="C29" s="7" t="s">
        <v>25</v>
      </c>
      <c r="D29" s="12">
        <v>0</v>
      </c>
      <c r="E29" s="12"/>
      <c r="F29" s="12">
        <v>0</v>
      </c>
      <c r="G29" s="12"/>
      <c r="H29" s="12"/>
      <c r="I29" s="12">
        <v>0</v>
      </c>
      <c r="J29" s="12"/>
      <c r="K29" s="12"/>
      <c r="L29" s="12">
        <v>0</v>
      </c>
      <c r="M29" s="12"/>
      <c r="N29" s="12">
        <v>0</v>
      </c>
      <c r="O29" s="12"/>
      <c r="P29" s="12"/>
      <c r="Q29" s="12">
        <v>0</v>
      </c>
      <c r="R29" s="12"/>
      <c r="S29" s="13">
        <f t="shared" si="0"/>
        <v>0</v>
      </c>
      <c r="T29" s="13"/>
    </row>
    <row r="30" spans="1:20" ht="17.25">
      <c r="A30" s="116"/>
      <c r="B30" s="118"/>
      <c r="C30" s="6" t="s">
        <v>26</v>
      </c>
      <c r="D30" s="12">
        <v>0</v>
      </c>
      <c r="E30" s="12"/>
      <c r="F30" s="12">
        <v>0</v>
      </c>
      <c r="G30" s="12"/>
      <c r="H30" s="12"/>
      <c r="I30" s="12">
        <v>0</v>
      </c>
      <c r="J30" s="12"/>
      <c r="K30" s="12"/>
      <c r="L30" s="12">
        <v>0</v>
      </c>
      <c r="M30" s="12"/>
      <c r="N30" s="12">
        <v>0</v>
      </c>
      <c r="O30" s="12"/>
      <c r="P30" s="12"/>
      <c r="Q30" s="12">
        <v>0</v>
      </c>
      <c r="R30" s="12"/>
      <c r="S30" s="13">
        <f t="shared" si="0"/>
        <v>0</v>
      </c>
      <c r="T30" s="13"/>
    </row>
    <row r="31" spans="1:20" ht="17.25">
      <c r="A31" s="116"/>
      <c r="B31" s="118"/>
      <c r="C31" s="6" t="s">
        <v>37</v>
      </c>
      <c r="D31" s="12">
        <v>0</v>
      </c>
      <c r="E31" s="12"/>
      <c r="F31" s="12">
        <v>0</v>
      </c>
      <c r="G31" s="12"/>
      <c r="H31" s="12"/>
      <c r="I31" s="12">
        <v>0</v>
      </c>
      <c r="J31" s="12"/>
      <c r="K31" s="12"/>
      <c r="L31" s="12">
        <v>0</v>
      </c>
      <c r="M31" s="12"/>
      <c r="N31" s="12">
        <v>0</v>
      </c>
      <c r="O31" s="12"/>
      <c r="P31" s="12"/>
      <c r="Q31" s="12">
        <v>0</v>
      </c>
      <c r="R31" s="12"/>
      <c r="S31" s="13">
        <f t="shared" si="0"/>
        <v>0</v>
      </c>
      <c r="T31" s="13"/>
    </row>
    <row r="32" spans="1:20" ht="17.25">
      <c r="A32" s="116"/>
      <c r="B32" s="118"/>
      <c r="C32" s="6" t="s">
        <v>52</v>
      </c>
      <c r="D32" s="12">
        <v>0</v>
      </c>
      <c r="E32" s="12"/>
      <c r="F32" s="12">
        <v>0</v>
      </c>
      <c r="G32" s="12"/>
      <c r="H32" s="12"/>
      <c r="I32" s="12">
        <v>0</v>
      </c>
      <c r="J32" s="12"/>
      <c r="K32" s="12"/>
      <c r="L32" s="12">
        <v>0</v>
      </c>
      <c r="M32" s="12"/>
      <c r="N32" s="12">
        <v>0</v>
      </c>
      <c r="O32" s="12"/>
      <c r="P32" s="12"/>
      <c r="Q32" s="12">
        <v>0</v>
      </c>
      <c r="R32" s="12"/>
      <c r="S32" s="13">
        <f t="shared" si="0"/>
        <v>0</v>
      </c>
      <c r="T32" s="13"/>
    </row>
    <row r="33" spans="1:20" ht="17.25">
      <c r="A33" s="116"/>
      <c r="B33" s="119"/>
      <c r="C33" s="6" t="s">
        <v>36</v>
      </c>
      <c r="D33" s="12">
        <v>0</v>
      </c>
      <c r="E33" s="12"/>
      <c r="F33" s="12">
        <v>0</v>
      </c>
      <c r="G33" s="12"/>
      <c r="H33" s="12"/>
      <c r="I33" s="12">
        <v>0</v>
      </c>
      <c r="J33" s="12"/>
      <c r="K33" s="12"/>
      <c r="L33" s="12">
        <v>0</v>
      </c>
      <c r="M33" s="12"/>
      <c r="N33" s="12">
        <v>0</v>
      </c>
      <c r="O33" s="12"/>
      <c r="P33" s="12"/>
      <c r="Q33" s="12">
        <v>0</v>
      </c>
      <c r="R33" s="12"/>
      <c r="S33" s="13">
        <f t="shared" si="0"/>
        <v>0</v>
      </c>
      <c r="T33" s="13"/>
    </row>
    <row r="34" spans="1:20" ht="17.25">
      <c r="A34" s="116"/>
      <c r="B34" s="117" t="s">
        <v>55</v>
      </c>
      <c r="C34" s="8" t="s">
        <v>53</v>
      </c>
      <c r="D34" s="12">
        <v>850</v>
      </c>
      <c r="E34" s="12"/>
      <c r="F34" s="12">
        <v>850</v>
      </c>
      <c r="G34" s="12"/>
      <c r="H34" s="12"/>
      <c r="I34" s="12">
        <v>130</v>
      </c>
      <c r="J34" s="12"/>
      <c r="K34" s="12"/>
      <c r="L34" s="12">
        <v>30</v>
      </c>
      <c r="M34" s="12"/>
      <c r="N34" s="12">
        <v>0</v>
      </c>
      <c r="O34" s="12"/>
      <c r="P34" s="12"/>
      <c r="Q34" s="12">
        <v>50</v>
      </c>
      <c r="R34" s="12"/>
      <c r="S34" s="13">
        <f t="shared" si="0"/>
        <v>1910</v>
      </c>
      <c r="T34" s="13"/>
    </row>
    <row r="35" spans="1:20" ht="17.25">
      <c r="A35" s="116"/>
      <c r="B35" s="118"/>
      <c r="C35" s="9" t="s">
        <v>54</v>
      </c>
      <c r="D35" s="20"/>
      <c r="E35" s="20"/>
      <c r="F35" s="20"/>
      <c r="G35" s="20"/>
      <c r="H35" s="12"/>
      <c r="I35" s="12">
        <v>0</v>
      </c>
      <c r="J35" s="12"/>
      <c r="K35" s="12"/>
      <c r="L35" s="20"/>
      <c r="M35" s="12"/>
      <c r="N35" s="12">
        <v>0</v>
      </c>
      <c r="O35" s="12"/>
      <c r="P35" s="12"/>
      <c r="Q35" s="12">
        <v>0</v>
      </c>
      <c r="R35" s="12"/>
      <c r="S35" s="13">
        <f t="shared" si="0"/>
        <v>0</v>
      </c>
      <c r="T35" s="13"/>
    </row>
    <row r="36" spans="1:20" ht="17.25">
      <c r="A36" s="116"/>
      <c r="B36" s="119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0</v>
      </c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07" t="s">
        <v>29</v>
      </c>
      <c r="B37" s="108"/>
      <c r="C37" s="5" t="s">
        <v>30</v>
      </c>
      <c r="D37" s="12">
        <v>900</v>
      </c>
      <c r="E37" s="12"/>
      <c r="F37" s="12">
        <v>850</v>
      </c>
      <c r="G37" s="12"/>
      <c r="H37" s="12"/>
      <c r="I37" s="20"/>
      <c r="J37" s="12"/>
      <c r="K37" s="12"/>
      <c r="L37" s="20"/>
      <c r="M37" s="12"/>
      <c r="N37" s="12">
        <v>0</v>
      </c>
      <c r="O37" s="12"/>
      <c r="P37" s="20"/>
      <c r="Q37" s="12">
        <v>60</v>
      </c>
      <c r="R37" s="12"/>
      <c r="S37" s="13">
        <f t="shared" si="0"/>
        <v>1810</v>
      </c>
      <c r="T37" s="34">
        <f>(S37+S38+S39+S40+S41)/(S3)*100</f>
        <v>95.98108747044918</v>
      </c>
    </row>
    <row r="38" spans="1:20" ht="17.25">
      <c r="A38" s="109"/>
      <c r="B38" s="110"/>
      <c r="C38" s="5" t="s">
        <v>31</v>
      </c>
      <c r="D38" s="12">
        <v>50</v>
      </c>
      <c r="E38" s="12"/>
      <c r="F38" s="12">
        <v>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50</v>
      </c>
      <c r="T38" s="13"/>
    </row>
    <row r="39" spans="1:20" ht="17.25">
      <c r="A39" s="109"/>
      <c r="B39" s="110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0</v>
      </c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09"/>
      <c r="B40" s="110"/>
      <c r="C40" s="5" t="s">
        <v>33</v>
      </c>
      <c r="D40" s="20"/>
      <c r="E40" s="20"/>
      <c r="F40" s="20"/>
      <c r="G40" s="20"/>
      <c r="H40" s="20"/>
      <c r="I40" s="12">
        <v>130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130</v>
      </c>
      <c r="T40" s="13"/>
    </row>
    <row r="41" spans="1:20" ht="17.25">
      <c r="A41" s="109"/>
      <c r="B41" s="110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40</v>
      </c>
      <c r="M41" s="20"/>
      <c r="N41" s="20"/>
      <c r="O41" s="20"/>
      <c r="P41" s="20"/>
      <c r="Q41" s="20"/>
      <c r="R41" s="20"/>
      <c r="S41" s="13">
        <f t="shared" si="0"/>
        <v>40</v>
      </c>
      <c r="T41" s="13"/>
    </row>
    <row r="42" spans="1:20" ht="17.25">
      <c r="A42" s="109"/>
      <c r="B42" s="110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09"/>
      <c r="B43" s="110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40</v>
      </c>
      <c r="M43" s="20"/>
      <c r="N43" s="20"/>
      <c r="O43" s="20"/>
      <c r="P43" s="20"/>
      <c r="Q43" s="20"/>
      <c r="R43" s="20"/>
      <c r="S43" s="13">
        <f t="shared" si="0"/>
        <v>40</v>
      </c>
      <c r="T43" s="13"/>
    </row>
    <row r="44" spans="1:20" ht="17.25">
      <c r="A44" s="111"/>
      <c r="B44" s="112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40</v>
      </c>
      <c r="M44" s="20"/>
      <c r="N44" s="20"/>
      <c r="O44" s="20"/>
      <c r="P44" s="20"/>
      <c r="Q44" s="20"/>
      <c r="R44" s="20"/>
      <c r="S44" s="13">
        <f t="shared" si="0"/>
        <v>40</v>
      </c>
      <c r="T44" s="13"/>
    </row>
    <row r="45" spans="1:20" ht="17.25">
      <c r="A45" s="114" t="s">
        <v>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6">
        <f>(S6+S7+S8+S9+S10+S11+S12+S13+S14+S15+S16+S17+S18+S19+S20+S21+S22+S23+S24+S25+S26+S27+S28+S29+S30+S31+S32+S33+S34+S35+S36+S37+S38+S39+S40+S41)*100/(8*S3)</f>
        <v>83.36288416075651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s.ahmadian</cp:lastModifiedBy>
  <dcterms:created xsi:type="dcterms:W3CDTF">2016-01-26T06:17:59Z</dcterms:created>
  <dcterms:modified xsi:type="dcterms:W3CDTF">2017-04-19T04:30:58Z</dcterms:modified>
  <cp:category/>
  <cp:version/>
  <cp:contentType/>
  <cp:contentStatus/>
</cp:coreProperties>
</file>