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5480" windowHeight="9540"/>
  </bookViews>
  <sheets>
    <sheet name="زراعي 97" sheetId="1" r:id="rId1"/>
    <sheet name="زراعي 97درصد" sheetId="2" r:id="rId2"/>
  </sheets>
  <calcPr calcId="125725"/>
</workbook>
</file>

<file path=xl/calcChain.xml><?xml version="1.0" encoding="utf-8"?>
<calcChain xmlns="http://schemas.openxmlformats.org/spreadsheetml/2006/main">
  <c r="S49" i="1"/>
  <c r="S3" l="1"/>
  <c r="AI40" i="2"/>
  <c r="AI22"/>
  <c r="AI14"/>
  <c r="AI9"/>
  <c r="AI6"/>
  <c r="T37" i="1" l="1"/>
  <c r="T22"/>
  <c r="T14"/>
  <c r="T9"/>
  <c r="S45"/>
  <c r="T6"/>
</calcChain>
</file>

<file path=xl/sharedStrings.xml><?xml version="1.0" encoding="utf-8"?>
<sst xmlns="http://schemas.openxmlformats.org/spreadsheetml/2006/main" count="148" uniqueCount="71">
  <si>
    <t>نوع عملیات</t>
  </si>
  <si>
    <t>گندم آبي</t>
  </si>
  <si>
    <t>گندم ديم</t>
  </si>
  <si>
    <t>جوآبي</t>
  </si>
  <si>
    <t>جو ديم</t>
  </si>
  <si>
    <t>پنبه</t>
  </si>
  <si>
    <t>ذرت علوفه اي</t>
  </si>
  <si>
    <t>ذرت دانه اي</t>
  </si>
  <si>
    <t>دانه هاي روغني</t>
  </si>
  <si>
    <t>يونجه</t>
  </si>
  <si>
    <t>چغندر قند</t>
  </si>
  <si>
    <t>سيب زميني</t>
  </si>
  <si>
    <t>برنج</t>
  </si>
  <si>
    <t>پياز</t>
  </si>
  <si>
    <t>حبوبات آبي</t>
  </si>
  <si>
    <t>حبوبات ديم</t>
  </si>
  <si>
    <t>جمع</t>
  </si>
  <si>
    <t>درحه عمليات</t>
  </si>
  <si>
    <t>سطح زیرکشت (2)</t>
  </si>
  <si>
    <t>سطح كم /بدون خاكورزي ( كمبينات +كشت مستقيم)(2)</t>
  </si>
  <si>
    <t>سطح غير قابل مكانيزه(3)</t>
  </si>
  <si>
    <t xml:space="preserve"> خاك ورزي اوليه </t>
  </si>
  <si>
    <t>گاوآهن برگرداندار (4)</t>
  </si>
  <si>
    <t>گاواهن قلمی( چيزل ، چيزل پكر و. . . .)</t>
  </si>
  <si>
    <t>خاك ورزي حفاظتي مركب</t>
  </si>
  <si>
    <t>خاكورزي ثانويه</t>
  </si>
  <si>
    <t>خرد كردن كلوخه ها(‌ادوات غير فعال: ديسك، انواع كلتيواتور، ...)</t>
  </si>
  <si>
    <t>خرد كردن كلوخه ها(‌ادوات فعال: رتيواتور، روتوتيلر، سيكلوتيلر،پادلر در شاليزار...)</t>
  </si>
  <si>
    <t>تسطيح نسبي</t>
  </si>
  <si>
    <t xml:space="preserve"> تسطیح مرسوم( لولر معمولي)</t>
  </si>
  <si>
    <t>تسطیح ليزري( لولر ليزري)</t>
  </si>
  <si>
    <t>شیپرزنی / پادلر</t>
  </si>
  <si>
    <t>کاشت</t>
  </si>
  <si>
    <t xml:space="preserve">کمبینات </t>
  </si>
  <si>
    <t>کشت مستقیم(خطي كار رديفكار)</t>
  </si>
  <si>
    <t xml:space="preserve">خطي كار </t>
  </si>
  <si>
    <t>رديفكار</t>
  </si>
  <si>
    <t>نشاءکار( برنج وسبزي وصيفي)</t>
  </si>
  <si>
    <t>ریزدانه کار</t>
  </si>
  <si>
    <t>غده کار</t>
  </si>
  <si>
    <t>بذرپاشی (سانتریفوژ)</t>
  </si>
  <si>
    <t>داشت</t>
  </si>
  <si>
    <t>كنترل علفهاي هرز</t>
  </si>
  <si>
    <t>سمپاش لانس دار - موتوری</t>
  </si>
  <si>
    <t>سمپاشی بومدار</t>
  </si>
  <si>
    <t>سمپاش توربینی</t>
  </si>
  <si>
    <t>سمپاش الکترواستاتیک،</t>
  </si>
  <si>
    <t xml:space="preserve">میکرونر </t>
  </si>
  <si>
    <t>سمپاش شاسي بلند</t>
  </si>
  <si>
    <t xml:space="preserve">مبارزه با آفات وبيماريها </t>
  </si>
  <si>
    <t>سمپاش الکترواستاتیک</t>
  </si>
  <si>
    <t>ساير</t>
  </si>
  <si>
    <t>كود دهي</t>
  </si>
  <si>
    <t xml:space="preserve"> كلتيواتور ،‌وجین </t>
  </si>
  <si>
    <t>سله شكني،خاكدهي پاي بوته</t>
  </si>
  <si>
    <t>برداشت</t>
  </si>
  <si>
    <t xml:space="preserve">کمباین </t>
  </si>
  <si>
    <t>دروگر</t>
  </si>
  <si>
    <t>مجموعه برداشت مکانیزه ویژه محصول</t>
  </si>
  <si>
    <t>چاپر</t>
  </si>
  <si>
    <t xml:space="preserve"> انواع موور( موور ، سواتر و. . .)</t>
  </si>
  <si>
    <t>ساقه خرد كن</t>
  </si>
  <si>
    <t>ريك</t>
  </si>
  <si>
    <t>بيلر</t>
  </si>
  <si>
    <t>درجه كل</t>
  </si>
  <si>
    <t>ميانگين سمپاشي</t>
  </si>
  <si>
    <t>درجه زراعي وباغي سال 97</t>
  </si>
  <si>
    <r>
      <t xml:space="preserve">وضعيت درجه مكانيزاسيون موجود محصولات عمده زراعی </t>
    </r>
    <r>
      <rPr>
        <b/>
        <sz val="11"/>
        <color rgb="FFFF0000"/>
        <rFont val="B Titr"/>
        <charset val="178"/>
      </rPr>
      <t xml:space="preserve">استان اصفهان </t>
    </r>
    <r>
      <rPr>
        <b/>
        <sz val="11"/>
        <rFont val="B Titr"/>
        <charset val="178"/>
      </rPr>
      <t>در سال 97-96 ( به هكتار)</t>
    </r>
  </si>
  <si>
    <r>
      <t xml:space="preserve">وضعيت درجه مكانيزاسيون موجود محصولات عمده زراعی </t>
    </r>
    <r>
      <rPr>
        <b/>
        <sz val="11"/>
        <color rgb="FFFF0000"/>
        <rFont val="B Titr"/>
        <charset val="178"/>
      </rPr>
      <t>استان اصفهان</t>
    </r>
    <r>
      <rPr>
        <b/>
        <sz val="11"/>
        <rFont val="B Titr"/>
        <charset val="178"/>
      </rPr>
      <t xml:space="preserve"> در سال 97-96 ( به هكتار)</t>
    </r>
  </si>
  <si>
    <t>197640+77955</t>
  </si>
  <si>
    <t>172838+41862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</si>
</sst>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b/>
      <sz val="11"/>
      <name val="B Titr"/>
      <charset val="178"/>
    </font>
    <font>
      <b/>
      <shadow/>
      <sz val="7"/>
      <color indexed="8"/>
      <name val="B Titr"/>
      <charset val="178"/>
    </font>
    <font>
      <b/>
      <sz val="7"/>
      <color indexed="8"/>
      <name val="B Mitra"/>
      <charset val="178"/>
    </font>
    <font>
      <b/>
      <sz val="7"/>
      <color indexed="8"/>
      <name val="B Titr"/>
      <charset val="178"/>
    </font>
    <font>
      <sz val="7"/>
      <name val="B Titr"/>
      <charset val="178"/>
    </font>
    <font>
      <sz val="7"/>
      <color indexed="8"/>
      <name val="B Titr"/>
      <charset val="178"/>
    </font>
    <font>
      <shadow/>
      <sz val="7"/>
      <color indexed="8"/>
      <name val="B Titr"/>
      <charset val="178"/>
    </font>
    <font>
      <i/>
      <sz val="7"/>
      <name val="B Titr"/>
      <charset val="178"/>
    </font>
    <font>
      <sz val="7"/>
      <color theme="1"/>
      <name val="B Titr"/>
      <charset val="178"/>
    </font>
    <font>
      <sz val="8"/>
      <color theme="1"/>
      <name val="B Titr"/>
      <charset val="178"/>
    </font>
    <font>
      <b/>
      <sz val="11"/>
      <color rgb="FFFF0000"/>
      <name val="B Titr"/>
      <charset val="178"/>
    </font>
  </fonts>
  <fills count="1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 readingOrder="2"/>
      <protection locked="0"/>
    </xf>
    <xf numFmtId="0" fontId="7" fillId="4" borderId="1" xfId="1" applyFont="1" applyFill="1" applyBorder="1" applyAlignment="1" applyProtection="1">
      <alignment horizontal="center" vertical="center" wrapText="1" readingOrder="2"/>
      <protection locked="0"/>
    </xf>
    <xf numFmtId="0" fontId="7" fillId="5" borderId="1" xfId="1" applyFont="1" applyFill="1" applyBorder="1" applyAlignment="1" applyProtection="1">
      <alignment horizontal="center" vertical="center" wrapText="1" readingOrder="2"/>
      <protection locked="0"/>
    </xf>
    <xf numFmtId="0" fontId="7" fillId="6" borderId="1" xfId="1" applyFont="1" applyFill="1" applyBorder="1" applyAlignment="1" applyProtection="1">
      <alignment horizontal="center" vertical="center" wrapText="1" readingOrder="2"/>
      <protection locked="0"/>
    </xf>
    <xf numFmtId="0" fontId="7" fillId="7" borderId="1" xfId="1" applyFont="1" applyFill="1" applyBorder="1" applyAlignment="1" applyProtection="1">
      <alignment horizontal="center" vertical="center" wrapText="1" readingOrder="2"/>
      <protection locked="0"/>
    </xf>
    <xf numFmtId="0" fontId="7" fillId="12" borderId="1" xfId="1" applyFont="1" applyFill="1" applyBorder="1" applyAlignment="1" applyProtection="1">
      <alignment horizontal="center" vertical="center" wrapText="1" readingOrder="2"/>
      <protection locked="0"/>
    </xf>
    <xf numFmtId="0" fontId="7" fillId="12" borderId="1" xfId="1" applyFont="1" applyFill="1" applyBorder="1" applyAlignment="1" applyProtection="1">
      <alignment horizontal="center" vertical="center" readingOrder="2"/>
      <protection locked="0"/>
    </xf>
    <xf numFmtId="0" fontId="7" fillId="9" borderId="1" xfId="1" applyFont="1" applyFill="1" applyBorder="1" applyAlignment="1" applyProtection="1">
      <alignment horizontal="center" vertical="center" wrapText="1" readingOrder="2"/>
      <protection locked="0"/>
    </xf>
    <xf numFmtId="0" fontId="7" fillId="11" borderId="1" xfId="1" applyFont="1" applyFill="1" applyBorder="1" applyAlignment="1" applyProtection="1">
      <alignment horizontal="center" vertical="center" wrapText="1" readingOrder="2"/>
      <protection locked="0"/>
    </xf>
    <xf numFmtId="0" fontId="7" fillId="8" borderId="1" xfId="1" applyFont="1" applyFill="1" applyBorder="1" applyAlignment="1" applyProtection="1">
      <alignment horizontal="center" vertical="center" wrapText="1" readingOrder="2"/>
      <protection locked="0"/>
    </xf>
    <xf numFmtId="0" fontId="7" fillId="10" borderId="1" xfId="1" applyFont="1" applyFill="1" applyBorder="1" applyAlignment="1" applyProtection="1">
      <alignment horizontal="center" vertical="center" wrapText="1" readingOrder="2"/>
      <protection locked="0"/>
    </xf>
    <xf numFmtId="0" fontId="8" fillId="3" borderId="1" xfId="1" applyFont="1" applyFill="1" applyBorder="1" applyAlignment="1" applyProtection="1">
      <alignment horizontal="center" vertical="center" wrapText="1" readingOrder="2"/>
      <protection locked="0"/>
    </xf>
    <xf numFmtId="0" fontId="6" fillId="0" borderId="1" xfId="1" applyFont="1" applyBorder="1" applyProtection="1"/>
    <xf numFmtId="0" fontId="10" fillId="15" borderId="1" xfId="1" applyFont="1" applyFill="1" applyBorder="1" applyAlignment="1" applyProtection="1">
      <alignment horizontal="center" vertical="center" wrapText="1" readingOrder="2"/>
      <protection locked="0"/>
    </xf>
    <xf numFmtId="0" fontId="6" fillId="14" borderId="1" xfId="1" applyFont="1" applyFill="1" applyBorder="1" applyProtection="1"/>
    <xf numFmtId="2" fontId="9" fillId="16" borderId="1" xfId="0" applyNumberFormat="1" applyFont="1" applyFill="1" applyBorder="1" applyProtection="1"/>
    <xf numFmtId="0" fontId="5" fillId="7" borderId="1" xfId="1" applyFont="1" applyFill="1" applyBorder="1" applyAlignment="1" applyProtection="1">
      <alignment horizontal="center" vertical="center"/>
      <protection locked="0"/>
    </xf>
    <xf numFmtId="0" fontId="5" fillId="7" borderId="4" xfId="1" applyFont="1" applyFill="1" applyBorder="1" applyAlignment="1" applyProtection="1">
      <alignment horizontal="center" vertical="center"/>
      <protection locked="0"/>
    </xf>
    <xf numFmtId="2" fontId="6" fillId="16" borderId="1" xfId="0" applyNumberFormat="1" applyFont="1" applyFill="1" applyBorder="1" applyProtection="1"/>
    <xf numFmtId="2" fontId="6" fillId="14" borderId="1" xfId="0" applyNumberFormat="1" applyFont="1" applyFill="1" applyBorder="1" applyProtection="1"/>
    <xf numFmtId="2" fontId="6" fillId="14" borderId="1" xfId="1" applyNumberFormat="1" applyFont="1" applyFill="1" applyBorder="1" applyProtection="1"/>
    <xf numFmtId="0" fontId="3" fillId="2" borderId="1" xfId="1" applyFont="1" applyFill="1" applyBorder="1" applyAlignment="1" applyProtection="1">
      <alignment horizontal="center" vertical="center" wrapText="1" readingOrder="2"/>
      <protection locked="0"/>
    </xf>
    <xf numFmtId="0" fontId="7" fillId="4" borderId="1" xfId="1" applyFont="1" applyFill="1" applyBorder="1" applyAlignment="1" applyProtection="1">
      <alignment horizontal="center" vertical="center" wrapText="1" readingOrder="2"/>
      <protection locked="0"/>
    </xf>
    <xf numFmtId="0" fontId="7" fillId="5" borderId="1" xfId="1" applyFont="1" applyFill="1" applyBorder="1" applyAlignment="1" applyProtection="1">
      <alignment horizontal="center" vertical="center" wrapText="1" readingOrder="2"/>
      <protection locked="0"/>
    </xf>
    <xf numFmtId="0" fontId="7" fillId="6" borderId="1" xfId="1" applyFont="1" applyFill="1" applyBorder="1" applyAlignment="1" applyProtection="1">
      <alignment horizontal="center" vertical="center" wrapText="1" readingOrder="2"/>
      <protection locked="0"/>
    </xf>
    <xf numFmtId="0" fontId="7" fillId="7" borderId="1" xfId="1" applyFont="1" applyFill="1" applyBorder="1" applyAlignment="1" applyProtection="1">
      <alignment horizontal="center" vertical="center" wrapText="1" readingOrder="2"/>
      <protection locked="0"/>
    </xf>
    <xf numFmtId="0" fontId="7" fillId="12" borderId="1" xfId="1" applyFont="1" applyFill="1" applyBorder="1" applyAlignment="1" applyProtection="1">
      <alignment horizontal="center" vertical="center" wrapText="1" readingOrder="2"/>
      <protection locked="0"/>
    </xf>
    <xf numFmtId="0" fontId="7" fillId="12" borderId="1" xfId="1" applyFont="1" applyFill="1" applyBorder="1" applyAlignment="1" applyProtection="1">
      <alignment horizontal="center" vertical="center" readingOrder="2"/>
      <protection locked="0"/>
    </xf>
    <xf numFmtId="0" fontId="7" fillId="9" borderId="1" xfId="1" applyFont="1" applyFill="1" applyBorder="1" applyAlignment="1" applyProtection="1">
      <alignment horizontal="center" vertical="center" wrapText="1" readingOrder="2"/>
      <protection locked="0"/>
    </xf>
    <xf numFmtId="0" fontId="7" fillId="11" borderId="1" xfId="1" applyFont="1" applyFill="1" applyBorder="1" applyAlignment="1" applyProtection="1">
      <alignment horizontal="center" vertical="center" wrapText="1" readingOrder="2"/>
      <protection locked="0"/>
    </xf>
    <xf numFmtId="0" fontId="7" fillId="8" borderId="1" xfId="1" applyFont="1" applyFill="1" applyBorder="1" applyAlignment="1" applyProtection="1">
      <alignment horizontal="center" vertical="center" wrapText="1" readingOrder="2"/>
      <protection locked="0"/>
    </xf>
    <xf numFmtId="0" fontId="7" fillId="10" borderId="1" xfId="1" applyFont="1" applyFill="1" applyBorder="1" applyAlignment="1" applyProtection="1">
      <alignment horizontal="center" vertical="center" wrapText="1" readingOrder="2"/>
      <protection locked="0"/>
    </xf>
    <xf numFmtId="0" fontId="8" fillId="3" borderId="1" xfId="1" applyFont="1" applyFill="1" applyBorder="1" applyAlignment="1" applyProtection="1">
      <alignment horizontal="center" vertical="center" wrapText="1" readingOrder="2"/>
      <protection locked="0"/>
    </xf>
    <xf numFmtId="0" fontId="6" fillId="0" borderId="1" xfId="1" applyFont="1" applyBorder="1" applyProtection="1"/>
    <xf numFmtId="0" fontId="10" fillId="15" borderId="1" xfId="1" applyFont="1" applyFill="1" applyBorder="1" applyAlignment="1" applyProtection="1">
      <alignment horizontal="center" vertical="center" wrapText="1" readingOrder="2"/>
      <protection locked="0"/>
    </xf>
    <xf numFmtId="0" fontId="6" fillId="14" borderId="1" xfId="1" applyFont="1" applyFill="1" applyBorder="1" applyProtection="1"/>
    <xf numFmtId="2" fontId="9" fillId="16" borderId="1" xfId="0" applyNumberFormat="1" applyFont="1" applyFill="1" applyBorder="1" applyProtection="1"/>
    <xf numFmtId="0" fontId="5" fillId="7" borderId="1" xfId="1" applyFont="1" applyFill="1" applyBorder="1" applyAlignment="1" applyProtection="1">
      <alignment horizontal="center" vertical="center"/>
      <protection locked="0"/>
    </xf>
    <xf numFmtId="0" fontId="5" fillId="7" borderId="4" xfId="1" applyFont="1" applyFill="1" applyBorder="1" applyAlignment="1" applyProtection="1">
      <alignment horizontal="center" vertical="center"/>
      <protection locked="0"/>
    </xf>
    <xf numFmtId="0" fontId="8" fillId="13" borderId="1" xfId="1" applyFont="1" applyFill="1" applyBorder="1" applyAlignment="1" applyProtection="1">
      <alignment horizontal="center" vertical="center" wrapText="1" readingOrder="2"/>
      <protection locked="0"/>
    </xf>
    <xf numFmtId="2" fontId="6" fillId="14" borderId="1" xfId="0" applyNumberFormat="1" applyFont="1" applyFill="1" applyBorder="1" applyProtection="1"/>
    <xf numFmtId="2" fontId="6" fillId="14" borderId="1" xfId="1" applyNumberFormat="1" applyFont="1" applyFill="1" applyBorder="1" applyProtection="1"/>
    <xf numFmtId="0" fontId="6" fillId="0" borderId="2" xfId="1" applyFont="1" applyBorder="1" applyAlignment="1" applyProtection="1">
      <alignment horizontal="center"/>
      <protection locked="0"/>
    </xf>
    <xf numFmtId="0" fontId="3" fillId="13" borderId="1" xfId="1" applyFont="1" applyFill="1" applyBorder="1" applyAlignment="1" applyProtection="1">
      <alignment horizontal="center" vertical="center" wrapText="1" readingOrder="2"/>
      <protection locked="0"/>
    </xf>
    <xf numFmtId="164" fontId="8" fillId="13" borderId="1" xfId="1" applyNumberFormat="1" applyFont="1" applyFill="1" applyBorder="1" applyAlignment="1" applyProtection="1">
      <alignment horizontal="center" vertical="center" wrapText="1" readingOrder="2"/>
      <protection locked="0"/>
    </xf>
    <xf numFmtId="0" fontId="5" fillId="7" borderId="5" xfId="1" applyFont="1" applyFill="1" applyBorder="1" applyAlignment="1" applyProtection="1">
      <alignment horizontal="center" vertical="center" textRotation="90" wrapText="1" readingOrder="2"/>
      <protection locked="0"/>
    </xf>
    <xf numFmtId="0" fontId="7" fillId="14" borderId="1" xfId="1" applyFont="1" applyFill="1" applyBorder="1" applyAlignment="1" applyProtection="1">
      <alignment horizontal="center" vertical="center" wrapText="1" readingOrder="2"/>
      <protection locked="0"/>
    </xf>
    <xf numFmtId="0" fontId="8" fillId="3" borderId="1" xfId="1" applyFont="1" applyFill="1" applyBorder="1" applyAlignment="1" applyProtection="1">
      <alignment horizontal="center" vertical="center" wrapText="1" readingOrder="2"/>
      <protection locked="0"/>
    </xf>
    <xf numFmtId="2" fontId="6" fillId="16" borderId="1" xfId="0" applyNumberFormat="1" applyFont="1" applyFill="1" applyBorder="1" applyProtection="1"/>
    <xf numFmtId="0" fontId="11" fillId="13" borderId="1" xfId="0" applyFont="1" applyFill="1" applyBorder="1"/>
    <xf numFmtId="0" fontId="10" fillId="15" borderId="1" xfId="1" applyFont="1" applyFill="1" applyBorder="1" applyAlignment="1" applyProtection="1">
      <alignment horizontal="center" vertical="justify" wrapText="1" readingOrder="2"/>
      <protection locked="0"/>
    </xf>
    <xf numFmtId="2" fontId="11" fillId="13" borderId="1" xfId="0" applyNumberFormat="1" applyFont="1" applyFill="1" applyBorder="1" applyAlignment="1">
      <alignment horizontal="center" vertical="center"/>
    </xf>
    <xf numFmtId="164" fontId="11" fillId="13" borderId="1" xfId="0" applyNumberFormat="1" applyFont="1" applyFill="1" applyBorder="1" applyAlignment="1">
      <alignment horizontal="center" vertical="center"/>
    </xf>
    <xf numFmtId="0" fontId="5" fillId="7" borderId="1" xfId="1" applyFont="1" applyFill="1" applyBorder="1" applyAlignment="1" applyProtection="1">
      <alignment horizontal="center" vertical="center" textRotation="90" readingOrder="2"/>
      <protection locked="0"/>
    </xf>
    <xf numFmtId="0" fontId="2" fillId="13" borderId="1" xfId="1" applyFont="1" applyFill="1" applyBorder="1" applyAlignment="1" applyProtection="1">
      <alignment horizontal="center" readingOrder="2"/>
      <protection locked="0"/>
    </xf>
    <xf numFmtId="0" fontId="4" fillId="2" borderId="1" xfId="1" applyFont="1" applyFill="1" applyBorder="1" applyAlignment="1" applyProtection="1">
      <alignment horizontal="center" vertical="center"/>
      <protection locked="0"/>
    </xf>
    <xf numFmtId="0" fontId="5" fillId="7" borderId="1" xfId="1" applyFont="1" applyFill="1" applyBorder="1" applyAlignment="1" applyProtection="1">
      <alignment horizontal="center" vertical="center"/>
      <protection locked="0"/>
    </xf>
    <xf numFmtId="0" fontId="5" fillId="7" borderId="7" xfId="1" applyFont="1" applyFill="1" applyBorder="1" applyAlignment="1" applyProtection="1">
      <alignment horizontal="center" vertical="center" textRotation="90" wrapText="1" readingOrder="2"/>
      <protection locked="0"/>
    </xf>
    <xf numFmtId="0" fontId="5" fillId="7" borderId="8" xfId="1" applyFont="1" applyFill="1" applyBorder="1" applyAlignment="1" applyProtection="1">
      <alignment horizontal="center" vertical="center" textRotation="90" wrapText="1" readingOrder="2"/>
      <protection locked="0"/>
    </xf>
    <xf numFmtId="0" fontId="5" fillId="7" borderId="9" xfId="1" applyFont="1" applyFill="1" applyBorder="1" applyAlignment="1" applyProtection="1">
      <alignment horizontal="center" vertical="center" textRotation="90" wrapText="1" readingOrder="2"/>
      <protection locked="0"/>
    </xf>
    <xf numFmtId="0" fontId="5" fillId="7" borderId="10" xfId="1" applyFont="1" applyFill="1" applyBorder="1" applyAlignment="1" applyProtection="1">
      <alignment horizontal="center" vertical="center" textRotation="90" wrapText="1" readingOrder="2"/>
      <protection locked="0"/>
    </xf>
    <xf numFmtId="0" fontId="5" fillId="7" borderId="11" xfId="1" applyFont="1" applyFill="1" applyBorder="1" applyAlignment="1" applyProtection="1">
      <alignment horizontal="center" vertical="center" textRotation="90" wrapText="1" readingOrder="2"/>
      <protection locked="0"/>
    </xf>
    <xf numFmtId="0" fontId="5" fillId="7" borderId="12" xfId="1" applyFont="1" applyFill="1" applyBorder="1" applyAlignment="1" applyProtection="1">
      <alignment horizontal="center" vertical="center" textRotation="90" wrapText="1" readingOrder="2"/>
      <protection locked="0"/>
    </xf>
    <xf numFmtId="0" fontId="5" fillId="7" borderId="7" xfId="1" applyFont="1" applyFill="1" applyBorder="1" applyAlignment="1" applyProtection="1">
      <alignment horizontal="center" vertical="center" textRotation="90" readingOrder="2"/>
      <protection locked="0"/>
    </xf>
    <xf numFmtId="0" fontId="5" fillId="7" borderId="8" xfId="1" applyFont="1" applyFill="1" applyBorder="1" applyAlignment="1" applyProtection="1">
      <alignment horizontal="center" vertical="center" textRotation="90" readingOrder="2"/>
      <protection locked="0"/>
    </xf>
    <xf numFmtId="0" fontId="5" fillId="7" borderId="9" xfId="1" applyFont="1" applyFill="1" applyBorder="1" applyAlignment="1" applyProtection="1">
      <alignment horizontal="center" vertical="center" textRotation="90" readingOrder="2"/>
      <protection locked="0"/>
    </xf>
    <xf numFmtId="0" fontId="5" fillId="7" borderId="10" xfId="1" applyFont="1" applyFill="1" applyBorder="1" applyAlignment="1" applyProtection="1">
      <alignment horizontal="center" vertical="center" textRotation="90" readingOrder="2"/>
      <protection locked="0"/>
    </xf>
    <xf numFmtId="0" fontId="6" fillId="0" borderId="3" xfId="1" applyFont="1" applyBorder="1" applyAlignment="1" applyProtection="1">
      <alignment horizontal="center"/>
      <protection locked="0"/>
    </xf>
    <xf numFmtId="0" fontId="6" fillId="0" borderId="2" xfId="1" applyFont="1" applyBorder="1" applyAlignment="1" applyProtection="1">
      <alignment horizontal="center"/>
      <protection locked="0"/>
    </xf>
    <xf numFmtId="0" fontId="5" fillId="7" borderId="1" xfId="1" applyFont="1" applyFill="1" applyBorder="1" applyAlignment="1" applyProtection="1">
      <alignment horizontal="center" vertical="center" textRotation="90" wrapText="1" readingOrder="2"/>
      <protection locked="0"/>
    </xf>
    <xf numFmtId="0" fontId="5" fillId="7" borderId="4" xfId="1" applyFont="1" applyFill="1" applyBorder="1" applyAlignment="1" applyProtection="1">
      <alignment horizontal="center" vertical="center" textRotation="90" wrapText="1" readingOrder="2"/>
      <protection locked="0"/>
    </xf>
    <xf numFmtId="0" fontId="5" fillId="7" borderId="5" xfId="1" applyFont="1" applyFill="1" applyBorder="1" applyAlignment="1" applyProtection="1">
      <alignment horizontal="center" vertical="center" textRotation="90" wrapText="1" readingOrder="2"/>
      <protection locked="0"/>
    </xf>
    <xf numFmtId="0" fontId="5" fillId="7" borderId="6" xfId="1" applyFont="1" applyFill="1" applyBorder="1" applyAlignment="1" applyProtection="1">
      <alignment horizontal="center" vertical="center" textRotation="90" wrapText="1" readingOrder="2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rightToLeft="1" tabSelected="1" topLeftCell="A35" workbookViewId="0">
      <selection activeCell="T47" sqref="T47"/>
    </sheetView>
  </sheetViews>
  <sheetFormatPr defaultRowHeight="14.4"/>
  <cols>
    <col min="1" max="1" width="3.109375" bestFit="1" customWidth="1"/>
    <col min="2" max="2" width="7.88671875" bestFit="1" customWidth="1"/>
    <col min="3" max="3" width="25.21875" customWidth="1"/>
    <col min="4" max="4" width="6.77734375" customWidth="1"/>
    <col min="5" max="5" width="4.6640625" bestFit="1" customWidth="1"/>
    <col min="6" max="6" width="4.33203125" bestFit="1" customWidth="1"/>
    <col min="7" max="7" width="3.77734375" bestFit="1" customWidth="1"/>
    <col min="8" max="8" width="3.21875" bestFit="1" customWidth="1"/>
    <col min="9" max="9" width="6.44140625" bestFit="1" customWidth="1"/>
    <col min="10" max="10" width="5.88671875" bestFit="1" customWidth="1"/>
    <col min="11" max="11" width="7.33203125" bestFit="1" customWidth="1"/>
    <col min="12" max="12" width="4.44140625" bestFit="1" customWidth="1"/>
    <col min="13" max="13" width="5.109375" bestFit="1" customWidth="1"/>
    <col min="14" max="14" width="5.44140625" bestFit="1" customWidth="1"/>
    <col min="15" max="16" width="3.77734375" bestFit="1" customWidth="1"/>
    <col min="17" max="17" width="8" bestFit="1" customWidth="1"/>
    <col min="18" max="18" width="5.44140625" bestFit="1" customWidth="1"/>
    <col min="19" max="19" width="8.21875" bestFit="1" customWidth="1"/>
    <col min="20" max="20" width="14.21875" customWidth="1"/>
  </cols>
  <sheetData>
    <row r="1" spans="1:20" ht="22.2">
      <c r="A1" s="55" t="s">
        <v>67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20" ht="30">
      <c r="A2" s="56" t="s">
        <v>0</v>
      </c>
      <c r="B2" s="56"/>
      <c r="C2" s="56"/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  <c r="O2" s="1" t="s">
        <v>12</v>
      </c>
      <c r="P2" s="1" t="s">
        <v>13</v>
      </c>
      <c r="Q2" s="1" t="s">
        <v>14</v>
      </c>
      <c r="R2" s="1" t="s">
        <v>15</v>
      </c>
      <c r="S2" s="1" t="s">
        <v>16</v>
      </c>
      <c r="T2" s="1" t="s">
        <v>17</v>
      </c>
    </row>
    <row r="3" spans="1:20" ht="30">
      <c r="A3" s="57" t="s">
        <v>18</v>
      </c>
      <c r="B3" s="57"/>
      <c r="C3" s="57"/>
      <c r="D3" s="12">
        <v>44659</v>
      </c>
      <c r="E3" s="12">
        <v>24152</v>
      </c>
      <c r="F3" s="12">
        <v>41021</v>
      </c>
      <c r="G3" s="12">
        <v>5330</v>
      </c>
      <c r="H3" s="12">
        <v>1029</v>
      </c>
      <c r="I3" s="12">
        <v>17162</v>
      </c>
      <c r="J3" s="12">
        <v>1150</v>
      </c>
      <c r="K3" s="12">
        <v>1724.9</v>
      </c>
      <c r="L3" s="12">
        <v>32446</v>
      </c>
      <c r="M3" s="12">
        <v>1547.9</v>
      </c>
      <c r="N3" s="12">
        <v>14128</v>
      </c>
      <c r="O3" s="12">
        <v>1135.5</v>
      </c>
      <c r="P3" s="12">
        <v>4980</v>
      </c>
      <c r="Q3" s="12">
        <v>3329</v>
      </c>
      <c r="R3" s="12">
        <v>3846</v>
      </c>
      <c r="S3" s="48">
        <f>SUM(D3:R3)</f>
        <v>197640.3</v>
      </c>
      <c r="T3" s="13"/>
    </row>
    <row r="4" spans="1:20" ht="16.8">
      <c r="A4" s="17"/>
      <c r="B4" s="18"/>
      <c r="C4" s="17" t="s">
        <v>19</v>
      </c>
      <c r="D4" s="12">
        <v>15813</v>
      </c>
      <c r="E4" s="12">
        <v>2321</v>
      </c>
      <c r="F4" s="12">
        <v>11881</v>
      </c>
      <c r="G4" s="12">
        <v>285</v>
      </c>
      <c r="H4" s="12">
        <v>0</v>
      </c>
      <c r="I4" s="12">
        <v>190</v>
      </c>
      <c r="J4" s="12">
        <v>0</v>
      </c>
      <c r="K4" s="12">
        <v>447</v>
      </c>
      <c r="L4" s="12">
        <v>4883</v>
      </c>
      <c r="M4" s="12">
        <v>0</v>
      </c>
      <c r="N4" s="12">
        <v>150</v>
      </c>
      <c r="O4" s="12">
        <v>0</v>
      </c>
      <c r="P4" s="12">
        <v>40</v>
      </c>
      <c r="Q4" s="12">
        <v>120</v>
      </c>
      <c r="R4" s="12">
        <v>10</v>
      </c>
      <c r="S4" s="48">
        <v>36140</v>
      </c>
      <c r="T4" s="13"/>
    </row>
    <row r="5" spans="1:20" ht="16.8">
      <c r="A5" s="17"/>
      <c r="B5" s="18"/>
      <c r="C5" s="17" t="s">
        <v>20</v>
      </c>
      <c r="D5" s="12">
        <v>145</v>
      </c>
      <c r="E5" s="12">
        <v>145</v>
      </c>
      <c r="F5" s="12">
        <v>560</v>
      </c>
      <c r="G5" s="12">
        <v>60</v>
      </c>
      <c r="H5" s="12">
        <v>0</v>
      </c>
      <c r="I5" s="12">
        <v>45</v>
      </c>
      <c r="J5" s="12">
        <v>0</v>
      </c>
      <c r="K5" s="12">
        <v>5</v>
      </c>
      <c r="L5" s="12">
        <v>55</v>
      </c>
      <c r="M5" s="12">
        <v>0</v>
      </c>
      <c r="N5" s="12">
        <v>50</v>
      </c>
      <c r="O5" s="12">
        <v>0</v>
      </c>
      <c r="P5" s="12">
        <v>10</v>
      </c>
      <c r="Q5" s="12">
        <v>71</v>
      </c>
      <c r="R5" s="12">
        <v>0</v>
      </c>
      <c r="S5" s="48">
        <v>1075</v>
      </c>
      <c r="T5" s="13"/>
    </row>
    <row r="6" spans="1:20" ht="30">
      <c r="A6" s="58" t="s">
        <v>21</v>
      </c>
      <c r="B6" s="59"/>
      <c r="C6" s="2" t="s">
        <v>22</v>
      </c>
      <c r="D6" s="12">
        <v>19465</v>
      </c>
      <c r="E6" s="12">
        <v>16109</v>
      </c>
      <c r="F6" s="12">
        <v>19231</v>
      </c>
      <c r="G6" s="12">
        <v>5620</v>
      </c>
      <c r="H6" s="12">
        <v>854</v>
      </c>
      <c r="I6" s="12">
        <v>7563</v>
      </c>
      <c r="J6" s="12">
        <v>1083</v>
      </c>
      <c r="K6" s="12">
        <v>707</v>
      </c>
      <c r="L6" s="12">
        <v>17880</v>
      </c>
      <c r="M6" s="12">
        <v>8008</v>
      </c>
      <c r="N6" s="12">
        <v>10038</v>
      </c>
      <c r="O6" s="12">
        <v>917.5</v>
      </c>
      <c r="P6" s="12">
        <v>3710</v>
      </c>
      <c r="Q6" s="12">
        <v>2569</v>
      </c>
      <c r="R6" s="12">
        <v>2296</v>
      </c>
      <c r="S6" s="48">
        <v>113710.5</v>
      </c>
      <c r="T6" s="19">
        <f>(S6+S7+S8)/S3*100</f>
        <v>96.271560000667876</v>
      </c>
    </row>
    <row r="7" spans="1:20" ht="30">
      <c r="A7" s="60"/>
      <c r="B7" s="61"/>
      <c r="C7" s="2" t="s">
        <v>23</v>
      </c>
      <c r="D7" s="12">
        <v>20953</v>
      </c>
      <c r="E7" s="12">
        <v>7962</v>
      </c>
      <c r="F7" s="12">
        <v>15493</v>
      </c>
      <c r="G7" s="12">
        <v>1395</v>
      </c>
      <c r="H7" s="12">
        <v>135</v>
      </c>
      <c r="I7" s="12">
        <v>8534</v>
      </c>
      <c r="J7" s="12">
        <v>612</v>
      </c>
      <c r="K7" s="12">
        <v>816</v>
      </c>
      <c r="L7" s="12">
        <v>4396</v>
      </c>
      <c r="M7" s="12">
        <v>544.9</v>
      </c>
      <c r="N7" s="12">
        <v>3088</v>
      </c>
      <c r="O7" s="12">
        <v>0</v>
      </c>
      <c r="P7" s="12">
        <v>883</v>
      </c>
      <c r="Q7" s="12">
        <v>500</v>
      </c>
      <c r="R7" s="12">
        <v>1072</v>
      </c>
      <c r="S7" s="48">
        <v>66383.899999999994</v>
      </c>
      <c r="T7" s="13"/>
    </row>
    <row r="8" spans="1:20" ht="16.8">
      <c r="A8" s="62"/>
      <c r="B8" s="63"/>
      <c r="C8" s="2" t="s">
        <v>24</v>
      </c>
      <c r="D8" s="12">
        <v>2010</v>
      </c>
      <c r="E8" s="12">
        <v>900</v>
      </c>
      <c r="F8" s="12">
        <v>1480</v>
      </c>
      <c r="G8" s="12">
        <v>300</v>
      </c>
      <c r="H8" s="12">
        <v>40</v>
      </c>
      <c r="I8" s="12">
        <v>1045</v>
      </c>
      <c r="J8" s="12">
        <v>65</v>
      </c>
      <c r="K8" s="12">
        <v>80</v>
      </c>
      <c r="L8" s="12">
        <v>2345</v>
      </c>
      <c r="M8" s="12">
        <v>80</v>
      </c>
      <c r="N8" s="12">
        <v>1120</v>
      </c>
      <c r="O8" s="12">
        <v>10</v>
      </c>
      <c r="P8" s="12">
        <v>380</v>
      </c>
      <c r="Q8" s="12">
        <v>222</v>
      </c>
      <c r="R8" s="12">
        <v>100</v>
      </c>
      <c r="S8" s="48">
        <v>10177</v>
      </c>
      <c r="T8" s="13"/>
    </row>
    <row r="9" spans="1:20" ht="30">
      <c r="A9" s="64" t="s">
        <v>25</v>
      </c>
      <c r="B9" s="65"/>
      <c r="C9" s="14" t="s">
        <v>26</v>
      </c>
      <c r="D9" s="12">
        <v>29221</v>
      </c>
      <c r="E9" s="12">
        <v>14127</v>
      </c>
      <c r="F9" s="12">
        <v>28297</v>
      </c>
      <c r="G9" s="12">
        <v>2588</v>
      </c>
      <c r="H9" s="12">
        <v>914</v>
      </c>
      <c r="I9" s="12">
        <v>13123</v>
      </c>
      <c r="J9" s="12">
        <v>838</v>
      </c>
      <c r="K9" s="12">
        <v>1146.9000000000001</v>
      </c>
      <c r="L9" s="12">
        <v>24263</v>
      </c>
      <c r="M9" s="12">
        <v>781</v>
      </c>
      <c r="N9" s="12">
        <v>9067</v>
      </c>
      <c r="O9" s="12">
        <v>3</v>
      </c>
      <c r="P9" s="12">
        <v>2980</v>
      </c>
      <c r="Q9" s="12">
        <v>2137</v>
      </c>
      <c r="R9" s="12">
        <v>3130</v>
      </c>
      <c r="S9" s="48">
        <v>132615.9</v>
      </c>
      <c r="T9" s="19">
        <f>(S9+S10+S11+S12+S13)/(S3*2)*100</f>
        <v>78.689796564769438</v>
      </c>
    </row>
    <row r="10" spans="1:20" ht="33" customHeight="1">
      <c r="A10" s="66"/>
      <c r="B10" s="67"/>
      <c r="C10" s="51" t="s">
        <v>27</v>
      </c>
      <c r="D10" s="12">
        <v>13275</v>
      </c>
      <c r="E10" s="12">
        <v>805</v>
      </c>
      <c r="F10" s="12">
        <v>11896</v>
      </c>
      <c r="G10" s="12">
        <v>150</v>
      </c>
      <c r="H10" s="12">
        <v>115</v>
      </c>
      <c r="I10" s="12">
        <v>3774</v>
      </c>
      <c r="J10" s="12">
        <v>182</v>
      </c>
      <c r="K10" s="12">
        <v>615</v>
      </c>
      <c r="L10" s="12">
        <v>7753</v>
      </c>
      <c r="M10" s="12">
        <v>751.9</v>
      </c>
      <c r="N10" s="12">
        <v>4780</v>
      </c>
      <c r="O10" s="12">
        <v>1113</v>
      </c>
      <c r="P10" s="12">
        <v>1927</v>
      </c>
      <c r="Q10" s="12">
        <v>708</v>
      </c>
      <c r="R10" s="12">
        <v>70</v>
      </c>
      <c r="S10" s="48">
        <v>47914.9</v>
      </c>
      <c r="T10" s="13"/>
    </row>
    <row r="11" spans="1:20" ht="30">
      <c r="A11" s="54" t="s">
        <v>28</v>
      </c>
      <c r="B11" s="54"/>
      <c r="C11" s="3" t="s">
        <v>29</v>
      </c>
      <c r="D11" s="12">
        <v>31682</v>
      </c>
      <c r="E11" s="12">
        <v>3865</v>
      </c>
      <c r="F11" s="12">
        <v>30228</v>
      </c>
      <c r="G11" s="12">
        <v>20</v>
      </c>
      <c r="H11" s="12">
        <v>719</v>
      </c>
      <c r="I11" s="12">
        <v>10408</v>
      </c>
      <c r="J11" s="12">
        <v>675</v>
      </c>
      <c r="K11" s="12">
        <v>1297.2</v>
      </c>
      <c r="L11" s="12">
        <v>27664</v>
      </c>
      <c r="M11" s="12">
        <v>711</v>
      </c>
      <c r="N11" s="12">
        <v>8848</v>
      </c>
      <c r="O11" s="12">
        <v>40</v>
      </c>
      <c r="P11" s="12">
        <v>4442</v>
      </c>
      <c r="Q11" s="12">
        <v>1666</v>
      </c>
      <c r="R11" s="12">
        <v>770</v>
      </c>
      <c r="S11" s="48">
        <v>123035.2</v>
      </c>
      <c r="T11" s="15"/>
    </row>
    <row r="12" spans="1:20" ht="16.8">
      <c r="A12" s="54"/>
      <c r="B12" s="54"/>
      <c r="C12" s="3" t="s">
        <v>30</v>
      </c>
      <c r="D12" s="12">
        <v>4595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48">
        <v>4595</v>
      </c>
      <c r="T12" s="13"/>
    </row>
    <row r="13" spans="1:20" ht="30">
      <c r="A13" s="54"/>
      <c r="B13" s="54"/>
      <c r="C13" s="4" t="s">
        <v>31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350</v>
      </c>
      <c r="N13" s="12">
        <v>1180</v>
      </c>
      <c r="O13" s="12">
        <v>1074.5</v>
      </c>
      <c r="P13" s="12">
        <v>280</v>
      </c>
      <c r="Q13" s="12">
        <v>0</v>
      </c>
      <c r="R13" s="12">
        <v>0</v>
      </c>
      <c r="S13" s="48">
        <v>2884.5</v>
      </c>
      <c r="T13" s="13"/>
    </row>
    <row r="14" spans="1:20" ht="16.8">
      <c r="A14" s="58" t="s">
        <v>32</v>
      </c>
      <c r="B14" s="59"/>
      <c r="C14" s="5" t="s">
        <v>33</v>
      </c>
      <c r="D14" s="12">
        <v>14295</v>
      </c>
      <c r="E14" s="12">
        <v>115</v>
      </c>
      <c r="F14" s="12">
        <v>11371</v>
      </c>
      <c r="G14" s="12">
        <v>0</v>
      </c>
      <c r="H14" s="12">
        <v>0</v>
      </c>
      <c r="I14" s="12">
        <v>0</v>
      </c>
      <c r="J14" s="12">
        <v>0</v>
      </c>
      <c r="K14" s="12">
        <v>534</v>
      </c>
      <c r="L14" s="12">
        <v>6387</v>
      </c>
      <c r="M14" s="12">
        <v>0</v>
      </c>
      <c r="N14" s="12">
        <v>0</v>
      </c>
      <c r="O14" s="12">
        <v>0</v>
      </c>
      <c r="P14" s="12">
        <v>10</v>
      </c>
      <c r="Q14" s="12">
        <v>20</v>
      </c>
      <c r="R14" s="12">
        <v>0</v>
      </c>
      <c r="S14" s="48">
        <v>32732</v>
      </c>
      <c r="T14" s="19">
        <f>(S14+S15+S16+S17+S18+S19+S20+S21)/S3*100</f>
        <v>84.349092771059347</v>
      </c>
    </row>
    <row r="15" spans="1:20" ht="16.8">
      <c r="A15" s="60"/>
      <c r="B15" s="61"/>
      <c r="C15" s="5" t="s">
        <v>34</v>
      </c>
      <c r="D15" s="12">
        <v>710</v>
      </c>
      <c r="E15" s="12">
        <v>1801</v>
      </c>
      <c r="F15" s="12">
        <v>400</v>
      </c>
      <c r="G15" s="12">
        <v>830</v>
      </c>
      <c r="H15" s="12">
        <v>0</v>
      </c>
      <c r="I15" s="12">
        <v>110</v>
      </c>
      <c r="J15" s="12">
        <v>30</v>
      </c>
      <c r="K15" s="12">
        <v>0</v>
      </c>
      <c r="L15" s="12">
        <v>80</v>
      </c>
      <c r="M15" s="12">
        <v>0</v>
      </c>
      <c r="N15" s="12">
        <v>0</v>
      </c>
      <c r="O15" s="12">
        <v>0</v>
      </c>
      <c r="P15" s="12">
        <v>0</v>
      </c>
      <c r="Q15" s="12">
        <v>2</v>
      </c>
      <c r="R15" s="12">
        <v>0</v>
      </c>
      <c r="S15" s="48">
        <v>3963</v>
      </c>
      <c r="T15" s="20"/>
    </row>
    <row r="16" spans="1:20" ht="16.8">
      <c r="A16" s="60"/>
      <c r="B16" s="61"/>
      <c r="C16" s="5" t="s">
        <v>35</v>
      </c>
      <c r="D16" s="12">
        <v>12935</v>
      </c>
      <c r="E16" s="12">
        <v>11927</v>
      </c>
      <c r="F16" s="12">
        <v>8925</v>
      </c>
      <c r="G16" s="12">
        <v>1050</v>
      </c>
      <c r="H16" s="12">
        <v>0</v>
      </c>
      <c r="I16" s="12">
        <v>1000</v>
      </c>
      <c r="J16" s="12">
        <v>0</v>
      </c>
      <c r="K16" s="12">
        <v>598</v>
      </c>
      <c r="L16" s="12">
        <v>11943</v>
      </c>
      <c r="M16" s="12">
        <v>0</v>
      </c>
      <c r="N16" s="12">
        <v>0</v>
      </c>
      <c r="O16" s="12">
        <v>0</v>
      </c>
      <c r="P16" s="12">
        <v>28</v>
      </c>
      <c r="Q16" s="12">
        <v>995</v>
      </c>
      <c r="R16" s="12">
        <v>190</v>
      </c>
      <c r="S16" s="48">
        <v>49591</v>
      </c>
      <c r="T16" s="13"/>
    </row>
    <row r="17" spans="1:20" ht="16.8">
      <c r="A17" s="60"/>
      <c r="B17" s="61"/>
      <c r="C17" s="5" t="s">
        <v>36</v>
      </c>
      <c r="D17" s="12">
        <v>0</v>
      </c>
      <c r="E17" s="12">
        <v>0</v>
      </c>
      <c r="F17" s="12">
        <v>0</v>
      </c>
      <c r="G17" s="12">
        <v>0</v>
      </c>
      <c r="H17" s="12">
        <v>120</v>
      </c>
      <c r="I17" s="12">
        <v>15297</v>
      </c>
      <c r="J17" s="12">
        <v>1092</v>
      </c>
      <c r="K17" s="12">
        <v>0</v>
      </c>
      <c r="L17" s="12">
        <v>0</v>
      </c>
      <c r="M17" s="12">
        <v>1477.9</v>
      </c>
      <c r="N17" s="12">
        <v>0</v>
      </c>
      <c r="O17" s="12">
        <v>0</v>
      </c>
      <c r="P17" s="12">
        <v>0</v>
      </c>
      <c r="Q17" s="12">
        <v>886</v>
      </c>
      <c r="R17" s="12">
        <v>58</v>
      </c>
      <c r="S17" s="48">
        <v>18930.900000000001</v>
      </c>
      <c r="T17" s="13"/>
    </row>
    <row r="18" spans="1:20" ht="16.8">
      <c r="A18" s="60"/>
      <c r="B18" s="61"/>
      <c r="C18" s="5" t="s">
        <v>37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203</v>
      </c>
      <c r="P18" s="12">
        <v>20</v>
      </c>
      <c r="Q18" s="12">
        <v>0</v>
      </c>
      <c r="R18" s="12">
        <v>0</v>
      </c>
      <c r="S18" s="48">
        <v>223</v>
      </c>
      <c r="T18" s="13"/>
    </row>
    <row r="19" spans="1:20" ht="16.8">
      <c r="A19" s="60"/>
      <c r="B19" s="61"/>
      <c r="C19" s="5" t="s">
        <v>38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118</v>
      </c>
      <c r="L19" s="12">
        <v>1792</v>
      </c>
      <c r="M19" s="12">
        <v>15</v>
      </c>
      <c r="N19" s="12">
        <v>0</v>
      </c>
      <c r="O19" s="12">
        <v>0</v>
      </c>
      <c r="P19" s="12">
        <v>30</v>
      </c>
      <c r="Q19" s="12">
        <v>0</v>
      </c>
      <c r="R19" s="12">
        <v>0</v>
      </c>
      <c r="S19" s="48">
        <v>1955</v>
      </c>
      <c r="T19" s="13"/>
    </row>
    <row r="20" spans="1:20" ht="16.8">
      <c r="A20" s="60"/>
      <c r="B20" s="61"/>
      <c r="C20" s="5" t="s">
        <v>39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12669</v>
      </c>
      <c r="O20" s="12">
        <v>0</v>
      </c>
      <c r="P20" s="12">
        <v>0</v>
      </c>
      <c r="Q20" s="12">
        <v>0</v>
      </c>
      <c r="R20" s="12">
        <v>0</v>
      </c>
      <c r="S20" s="48">
        <v>12669</v>
      </c>
      <c r="T20" s="13"/>
    </row>
    <row r="21" spans="1:20" ht="30">
      <c r="A21" s="62"/>
      <c r="B21" s="63"/>
      <c r="C21" s="5" t="s">
        <v>40</v>
      </c>
      <c r="D21" s="12">
        <v>14797</v>
      </c>
      <c r="E21" s="12">
        <v>7351</v>
      </c>
      <c r="F21" s="12">
        <v>17644</v>
      </c>
      <c r="G21" s="12">
        <v>2175</v>
      </c>
      <c r="H21" s="12">
        <v>0</v>
      </c>
      <c r="I21" s="12">
        <v>0</v>
      </c>
      <c r="J21" s="12">
        <v>0</v>
      </c>
      <c r="K21" s="12">
        <v>52.9</v>
      </c>
      <c r="L21" s="12">
        <v>2216</v>
      </c>
      <c r="M21" s="12">
        <v>0</v>
      </c>
      <c r="N21" s="12">
        <v>0</v>
      </c>
      <c r="O21" s="12">
        <v>0</v>
      </c>
      <c r="P21" s="12">
        <v>30</v>
      </c>
      <c r="Q21" s="12">
        <v>170</v>
      </c>
      <c r="R21" s="12">
        <v>2208</v>
      </c>
      <c r="S21" s="48">
        <v>46643.9</v>
      </c>
      <c r="T21" s="13"/>
    </row>
    <row r="22" spans="1:20" ht="30">
      <c r="A22" s="70" t="s">
        <v>41</v>
      </c>
      <c r="B22" s="71" t="s">
        <v>42</v>
      </c>
      <c r="C22" s="6" t="s">
        <v>43</v>
      </c>
      <c r="D22" s="12">
        <v>23465</v>
      </c>
      <c r="E22" s="12">
        <v>5160</v>
      </c>
      <c r="F22" s="12">
        <v>20059</v>
      </c>
      <c r="G22" s="12">
        <v>1276</v>
      </c>
      <c r="H22" s="12">
        <v>962</v>
      </c>
      <c r="I22" s="12">
        <v>8042</v>
      </c>
      <c r="J22" s="12">
        <v>596</v>
      </c>
      <c r="K22" s="12">
        <v>534</v>
      </c>
      <c r="L22" s="12">
        <v>8465</v>
      </c>
      <c r="M22" s="12">
        <v>290</v>
      </c>
      <c r="N22" s="12">
        <v>3209</v>
      </c>
      <c r="O22" s="12">
        <v>337.5</v>
      </c>
      <c r="P22" s="12">
        <v>3154</v>
      </c>
      <c r="Q22" s="12">
        <v>1243</v>
      </c>
      <c r="R22" s="12">
        <v>1995</v>
      </c>
      <c r="S22" s="48">
        <v>78787.5</v>
      </c>
      <c r="T22" s="19">
        <f>(S22+S23+S24+S25+S26+S27+S28+S29+S30+S31+S32+S33+S34+S35+S36)/(S3*3)*100</f>
        <v>91.133117419203842</v>
      </c>
    </row>
    <row r="23" spans="1:20" ht="16.8">
      <c r="A23" s="70"/>
      <c r="B23" s="72"/>
      <c r="C23" s="7" t="s">
        <v>44</v>
      </c>
      <c r="D23" s="12">
        <v>15744</v>
      </c>
      <c r="E23" s="12">
        <v>9070</v>
      </c>
      <c r="F23" s="12">
        <v>12051</v>
      </c>
      <c r="G23" s="12">
        <v>3139</v>
      </c>
      <c r="H23" s="12">
        <v>0</v>
      </c>
      <c r="I23" s="12">
        <v>8361</v>
      </c>
      <c r="J23" s="12">
        <v>484</v>
      </c>
      <c r="K23" s="12">
        <v>741</v>
      </c>
      <c r="L23" s="12">
        <v>14001</v>
      </c>
      <c r="M23" s="12">
        <v>743</v>
      </c>
      <c r="N23" s="12">
        <v>8979</v>
      </c>
      <c r="O23" s="12">
        <v>0</v>
      </c>
      <c r="P23" s="12">
        <v>1295</v>
      </c>
      <c r="Q23" s="12">
        <v>1500</v>
      </c>
      <c r="R23" s="12">
        <v>1088</v>
      </c>
      <c r="S23" s="48">
        <v>75431</v>
      </c>
      <c r="T23" s="13"/>
    </row>
    <row r="24" spans="1:20" ht="16.8">
      <c r="A24" s="70"/>
      <c r="B24" s="72"/>
      <c r="C24" s="6" t="s">
        <v>45</v>
      </c>
      <c r="D24" s="12">
        <v>2614</v>
      </c>
      <c r="E24" s="12">
        <v>350</v>
      </c>
      <c r="F24" s="12">
        <v>1660</v>
      </c>
      <c r="G24" s="12">
        <v>0</v>
      </c>
      <c r="H24" s="12">
        <v>0</v>
      </c>
      <c r="I24" s="12">
        <v>1760</v>
      </c>
      <c r="J24" s="12">
        <v>10</v>
      </c>
      <c r="K24" s="12">
        <v>2</v>
      </c>
      <c r="L24" s="12">
        <v>200</v>
      </c>
      <c r="M24" s="12">
        <v>550</v>
      </c>
      <c r="N24" s="12">
        <v>60</v>
      </c>
      <c r="O24" s="12">
        <v>0</v>
      </c>
      <c r="P24" s="12">
        <v>200</v>
      </c>
      <c r="Q24" s="12">
        <v>0</v>
      </c>
      <c r="R24" s="12">
        <v>0</v>
      </c>
      <c r="S24" s="48">
        <v>1924</v>
      </c>
      <c r="T24" s="13"/>
    </row>
    <row r="25" spans="1:20" ht="16.8">
      <c r="A25" s="70"/>
      <c r="B25" s="72"/>
      <c r="C25" s="6" t="s">
        <v>46</v>
      </c>
      <c r="D25" s="12">
        <v>45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48">
        <v>45</v>
      </c>
      <c r="T25" s="13"/>
    </row>
    <row r="26" spans="1:20" ht="16.8">
      <c r="A26" s="70"/>
      <c r="B26" s="72"/>
      <c r="C26" s="6" t="s">
        <v>47</v>
      </c>
      <c r="D26" s="12">
        <v>10</v>
      </c>
      <c r="E26" s="12">
        <v>12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48">
        <v>22</v>
      </c>
      <c r="T26" s="13"/>
    </row>
    <row r="27" spans="1:20" ht="16.8">
      <c r="A27" s="70"/>
      <c r="B27" s="73"/>
      <c r="C27" s="6" t="s">
        <v>48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48">
        <v>0</v>
      </c>
      <c r="T27" s="13"/>
    </row>
    <row r="28" spans="1:20" ht="30">
      <c r="A28" s="70"/>
      <c r="B28" s="71" t="s">
        <v>49</v>
      </c>
      <c r="C28" s="6" t="s">
        <v>43</v>
      </c>
      <c r="D28" s="12">
        <v>23411</v>
      </c>
      <c r="E28" s="12">
        <v>12162</v>
      </c>
      <c r="F28" s="12">
        <v>19399</v>
      </c>
      <c r="G28" s="12">
        <v>2561</v>
      </c>
      <c r="H28" s="12">
        <v>1659</v>
      </c>
      <c r="I28" s="12">
        <v>10680</v>
      </c>
      <c r="J28" s="12">
        <v>681</v>
      </c>
      <c r="K28" s="12">
        <v>938</v>
      </c>
      <c r="L28" s="12">
        <v>13210</v>
      </c>
      <c r="M28" s="12">
        <v>498</v>
      </c>
      <c r="N28" s="12">
        <v>5905</v>
      </c>
      <c r="O28" s="12">
        <v>843</v>
      </c>
      <c r="P28" s="12">
        <v>3702</v>
      </c>
      <c r="Q28" s="12">
        <v>1828</v>
      </c>
      <c r="R28" s="12">
        <v>2285</v>
      </c>
      <c r="S28" s="48">
        <v>99762</v>
      </c>
      <c r="T28" s="13"/>
    </row>
    <row r="29" spans="1:20" ht="16.8">
      <c r="A29" s="70"/>
      <c r="B29" s="72"/>
      <c r="C29" s="7" t="s">
        <v>44</v>
      </c>
      <c r="D29" s="12">
        <v>4599</v>
      </c>
      <c r="E29" s="12">
        <v>8220</v>
      </c>
      <c r="F29" s="12">
        <v>5403</v>
      </c>
      <c r="G29" s="12">
        <v>1004</v>
      </c>
      <c r="H29" s="12">
        <v>0</v>
      </c>
      <c r="I29" s="12">
        <v>1389</v>
      </c>
      <c r="J29" s="12">
        <v>100</v>
      </c>
      <c r="K29" s="12">
        <v>64</v>
      </c>
      <c r="L29" s="12">
        <v>10879</v>
      </c>
      <c r="M29" s="12">
        <v>1342</v>
      </c>
      <c r="N29" s="12">
        <v>5824</v>
      </c>
      <c r="O29" s="12">
        <v>0</v>
      </c>
      <c r="P29" s="12">
        <v>778</v>
      </c>
      <c r="Q29" s="12">
        <v>575</v>
      </c>
      <c r="R29" s="12">
        <v>683</v>
      </c>
      <c r="S29" s="48">
        <v>40860</v>
      </c>
      <c r="T29" s="13"/>
    </row>
    <row r="30" spans="1:20" ht="16.8">
      <c r="A30" s="70"/>
      <c r="B30" s="72"/>
      <c r="C30" s="6" t="s">
        <v>45</v>
      </c>
      <c r="D30" s="12">
        <v>14781</v>
      </c>
      <c r="E30" s="12">
        <v>1610</v>
      </c>
      <c r="F30" s="12">
        <v>11414</v>
      </c>
      <c r="G30" s="12">
        <v>330</v>
      </c>
      <c r="H30" s="12">
        <v>0</v>
      </c>
      <c r="I30" s="12">
        <v>2282</v>
      </c>
      <c r="J30" s="12">
        <v>243</v>
      </c>
      <c r="K30" s="12">
        <v>470</v>
      </c>
      <c r="L30" s="12">
        <v>1322</v>
      </c>
      <c r="M30" s="12">
        <v>157</v>
      </c>
      <c r="N30" s="12">
        <v>340</v>
      </c>
      <c r="O30" s="12">
        <v>0</v>
      </c>
      <c r="P30" s="12">
        <v>105</v>
      </c>
      <c r="Q30" s="12">
        <v>180</v>
      </c>
      <c r="R30" s="12">
        <v>0</v>
      </c>
      <c r="S30" s="48">
        <v>33234</v>
      </c>
      <c r="T30" s="13"/>
    </row>
    <row r="31" spans="1:20" ht="16.8">
      <c r="A31" s="70"/>
      <c r="B31" s="72"/>
      <c r="C31" s="6" t="s">
        <v>50</v>
      </c>
      <c r="D31" s="12">
        <v>30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48">
        <v>30</v>
      </c>
      <c r="T31" s="13"/>
    </row>
    <row r="32" spans="1:20" ht="16.8">
      <c r="A32" s="70"/>
      <c r="B32" s="72"/>
      <c r="C32" s="6" t="s">
        <v>47</v>
      </c>
      <c r="D32" s="12">
        <v>10</v>
      </c>
      <c r="E32" s="12">
        <v>10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48">
        <v>20</v>
      </c>
      <c r="T32" s="13"/>
    </row>
    <row r="33" spans="1:20" ht="16.8">
      <c r="A33" s="70"/>
      <c r="B33" s="73"/>
      <c r="C33" s="6" t="s">
        <v>48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48">
        <v>0</v>
      </c>
      <c r="T33" s="13"/>
    </row>
    <row r="34" spans="1:20" ht="30">
      <c r="A34" s="70"/>
      <c r="B34" s="71" t="s">
        <v>51</v>
      </c>
      <c r="C34" s="8" t="s">
        <v>52</v>
      </c>
      <c r="D34" s="12">
        <v>38757</v>
      </c>
      <c r="E34" s="12">
        <v>22372</v>
      </c>
      <c r="F34" s="12">
        <v>37919</v>
      </c>
      <c r="G34" s="12">
        <v>3853</v>
      </c>
      <c r="H34" s="12">
        <v>848</v>
      </c>
      <c r="I34" s="12">
        <v>16622</v>
      </c>
      <c r="J34" s="12">
        <v>1140</v>
      </c>
      <c r="K34" s="12">
        <v>1223</v>
      </c>
      <c r="L34" s="12">
        <v>27583</v>
      </c>
      <c r="M34" s="12">
        <v>1497.9</v>
      </c>
      <c r="N34" s="12">
        <v>13986</v>
      </c>
      <c r="O34" s="12">
        <v>847</v>
      </c>
      <c r="P34" s="12">
        <v>4720</v>
      </c>
      <c r="Q34" s="12">
        <v>3023</v>
      </c>
      <c r="R34" s="12">
        <v>2931</v>
      </c>
      <c r="S34" s="48">
        <v>177321.9</v>
      </c>
      <c r="T34" s="13"/>
    </row>
    <row r="35" spans="1:20" ht="16.8">
      <c r="A35" s="70"/>
      <c r="B35" s="72"/>
      <c r="C35" s="9" t="s">
        <v>53</v>
      </c>
      <c r="D35" s="12">
        <v>0</v>
      </c>
      <c r="E35" s="12">
        <v>0</v>
      </c>
      <c r="F35" s="12">
        <v>0</v>
      </c>
      <c r="G35" s="12">
        <v>0</v>
      </c>
      <c r="H35" s="12">
        <v>100</v>
      </c>
      <c r="I35" s="12">
        <v>9467</v>
      </c>
      <c r="J35" s="12">
        <v>250</v>
      </c>
      <c r="K35" s="12">
        <v>0</v>
      </c>
      <c r="L35" s="12">
        <v>0</v>
      </c>
      <c r="M35" s="12">
        <v>1295</v>
      </c>
      <c r="N35" s="12">
        <v>4632</v>
      </c>
      <c r="O35" s="12">
        <v>0</v>
      </c>
      <c r="P35" s="12">
        <v>0</v>
      </c>
      <c r="Q35" s="12">
        <v>185</v>
      </c>
      <c r="R35" s="12">
        <v>100</v>
      </c>
      <c r="S35" s="48">
        <v>16029</v>
      </c>
      <c r="T35" s="13"/>
    </row>
    <row r="36" spans="1:20" ht="16.8">
      <c r="A36" s="70"/>
      <c r="B36" s="73"/>
      <c r="C36" s="10" t="s">
        <v>54</v>
      </c>
      <c r="D36" s="12">
        <v>0</v>
      </c>
      <c r="E36" s="12">
        <v>0</v>
      </c>
      <c r="F36" s="12">
        <v>0</v>
      </c>
      <c r="G36" s="12">
        <v>0</v>
      </c>
      <c r="H36" s="12">
        <v>150</v>
      </c>
      <c r="I36" s="12">
        <v>3533</v>
      </c>
      <c r="J36" s="12">
        <v>280</v>
      </c>
      <c r="K36" s="12">
        <v>0</v>
      </c>
      <c r="L36" s="12">
        <v>0</v>
      </c>
      <c r="M36" s="12">
        <v>53.9</v>
      </c>
      <c r="N36" s="12">
        <v>12714</v>
      </c>
      <c r="O36" s="12">
        <v>0</v>
      </c>
      <c r="P36" s="12">
        <v>0</v>
      </c>
      <c r="Q36" s="12">
        <v>50</v>
      </c>
      <c r="R36" s="12">
        <v>100</v>
      </c>
      <c r="S36" s="48">
        <v>16880.900000000001</v>
      </c>
      <c r="T36" s="13"/>
    </row>
    <row r="37" spans="1:20" ht="30">
      <c r="A37" s="58" t="s">
        <v>55</v>
      </c>
      <c r="B37" s="59"/>
      <c r="C37" s="5" t="s">
        <v>56</v>
      </c>
      <c r="D37" s="12">
        <v>37197</v>
      </c>
      <c r="E37" s="12">
        <v>18472</v>
      </c>
      <c r="F37" s="12">
        <v>32993</v>
      </c>
      <c r="G37" s="12">
        <v>2060</v>
      </c>
      <c r="H37" s="12">
        <v>0</v>
      </c>
      <c r="I37" s="12">
        <v>0</v>
      </c>
      <c r="J37" s="12">
        <v>800</v>
      </c>
      <c r="K37" s="12">
        <v>983</v>
      </c>
      <c r="L37" s="12">
        <v>0</v>
      </c>
      <c r="M37" s="12">
        <v>0</v>
      </c>
      <c r="N37" s="12">
        <v>0</v>
      </c>
      <c r="O37" s="12">
        <v>1063.5</v>
      </c>
      <c r="P37" s="12">
        <v>0</v>
      </c>
      <c r="Q37" s="12">
        <v>440</v>
      </c>
      <c r="R37" s="12">
        <v>0</v>
      </c>
      <c r="S37" s="48">
        <v>94008.5</v>
      </c>
      <c r="T37" s="19">
        <f>(S37+S38+S39+S40+S41+S42)/S3*100</f>
        <v>88.208427127463381</v>
      </c>
    </row>
    <row r="38" spans="1:20" ht="16.8">
      <c r="A38" s="60"/>
      <c r="B38" s="61"/>
      <c r="C38" s="5" t="s">
        <v>57</v>
      </c>
      <c r="D38" s="12">
        <v>3558</v>
      </c>
      <c r="E38" s="12">
        <v>4320</v>
      </c>
      <c r="F38" s="12">
        <v>4421</v>
      </c>
      <c r="G38" s="12">
        <v>2480</v>
      </c>
      <c r="H38" s="12">
        <v>0</v>
      </c>
      <c r="I38" s="12">
        <v>0</v>
      </c>
      <c r="J38" s="12">
        <v>0</v>
      </c>
      <c r="K38" s="12">
        <v>1</v>
      </c>
      <c r="L38" s="12">
        <v>2195</v>
      </c>
      <c r="M38" s="12">
        <v>0</v>
      </c>
      <c r="N38" s="12">
        <v>0</v>
      </c>
      <c r="O38" s="12">
        <v>22</v>
      </c>
      <c r="P38" s="12">
        <v>0</v>
      </c>
      <c r="Q38" s="12">
        <v>338</v>
      </c>
      <c r="R38" s="12">
        <v>0</v>
      </c>
      <c r="S38" s="48">
        <v>17335</v>
      </c>
      <c r="T38" s="13"/>
    </row>
    <row r="39" spans="1:20" ht="16.8">
      <c r="A39" s="60"/>
      <c r="B39" s="61"/>
      <c r="C39" s="5" t="s">
        <v>58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1417.9</v>
      </c>
      <c r="N39" s="12">
        <v>12194</v>
      </c>
      <c r="O39" s="12">
        <v>0</v>
      </c>
      <c r="P39" s="12">
        <v>970</v>
      </c>
      <c r="Q39" s="12">
        <v>15</v>
      </c>
      <c r="R39" s="12">
        <v>0</v>
      </c>
      <c r="S39" s="48">
        <v>14596.9</v>
      </c>
      <c r="T39" s="13"/>
    </row>
    <row r="40" spans="1:20" ht="16.8">
      <c r="A40" s="60"/>
      <c r="B40" s="61"/>
      <c r="C40" s="5" t="s">
        <v>59</v>
      </c>
      <c r="D40" s="12">
        <v>1000</v>
      </c>
      <c r="E40" s="12">
        <v>0</v>
      </c>
      <c r="F40" s="12">
        <v>2380</v>
      </c>
      <c r="G40" s="12">
        <v>0</v>
      </c>
      <c r="H40" s="12">
        <v>0</v>
      </c>
      <c r="I40" s="12">
        <v>16676</v>
      </c>
      <c r="J40" s="12">
        <v>0</v>
      </c>
      <c r="K40" s="12">
        <v>0</v>
      </c>
      <c r="L40" s="12">
        <v>520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48">
        <v>20576</v>
      </c>
      <c r="T40" s="13"/>
    </row>
    <row r="41" spans="1:20" ht="16.8">
      <c r="A41" s="60"/>
      <c r="B41" s="61"/>
      <c r="C41" s="11" t="s">
        <v>60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27769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50</v>
      </c>
      <c r="S41" s="48">
        <v>27819</v>
      </c>
      <c r="T41" s="13"/>
    </row>
    <row r="42" spans="1:20" ht="16.8">
      <c r="A42" s="60"/>
      <c r="B42" s="61"/>
      <c r="C42" s="11" t="s">
        <v>61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48">
        <v>0</v>
      </c>
      <c r="T42" s="13"/>
    </row>
    <row r="43" spans="1:20" ht="16.8">
      <c r="A43" s="60"/>
      <c r="B43" s="61"/>
      <c r="C43" s="11" t="s">
        <v>62</v>
      </c>
      <c r="D43" s="12">
        <v>250</v>
      </c>
      <c r="E43" s="12">
        <v>0</v>
      </c>
      <c r="F43" s="12">
        <v>180</v>
      </c>
      <c r="G43" s="12">
        <v>0</v>
      </c>
      <c r="H43" s="12">
        <v>0</v>
      </c>
      <c r="I43" s="12">
        <v>500</v>
      </c>
      <c r="J43" s="12">
        <v>0</v>
      </c>
      <c r="K43" s="12">
        <v>0</v>
      </c>
      <c r="L43" s="12">
        <v>26923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48">
        <v>27853</v>
      </c>
      <c r="T43" s="13"/>
    </row>
    <row r="44" spans="1:20" ht="16.8">
      <c r="A44" s="62"/>
      <c r="B44" s="63"/>
      <c r="C44" s="11" t="s">
        <v>63</v>
      </c>
      <c r="D44" s="12">
        <v>400</v>
      </c>
      <c r="E44" s="12">
        <v>0</v>
      </c>
      <c r="F44" s="12">
        <v>680</v>
      </c>
      <c r="G44" s="12">
        <v>0</v>
      </c>
      <c r="H44" s="12">
        <v>0</v>
      </c>
      <c r="I44" s="12">
        <v>500</v>
      </c>
      <c r="J44" s="12">
        <v>0</v>
      </c>
      <c r="K44" s="12">
        <v>0</v>
      </c>
      <c r="L44" s="12">
        <v>26193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48">
        <v>27773</v>
      </c>
      <c r="T44" s="13"/>
    </row>
    <row r="45" spans="1:20" ht="16.8">
      <c r="A45" s="68" t="s">
        <v>64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16">
        <f>(S6+S7+S8+S9+S10+S11+S12+S13+S14+S15+S16+S17+S18+S19+S20+S21+S22+S23+S24+S25+S26+S27+S28+S29+S30+S31+S32+S33+S34+S35+S36+S37+S38+S39+S40+S41+S42)/(S3*8)*100</f>
        <v>87.451003160792609</v>
      </c>
      <c r="T45" s="21"/>
    </row>
    <row r="49" spans="15:20" ht="17.399999999999999">
      <c r="O49" s="52" t="s">
        <v>66</v>
      </c>
      <c r="P49" s="52"/>
      <c r="Q49" s="52"/>
      <c r="R49" s="52"/>
      <c r="S49" s="53">
        <f>(172838+41862)/(197640+77955)*100</f>
        <v>77.904170975525673</v>
      </c>
      <c r="T49" s="50" t="s">
        <v>70</v>
      </c>
    </row>
    <row r="50" spans="15:20" ht="17.399999999999999">
      <c r="O50" s="52"/>
      <c r="P50" s="52"/>
      <c r="Q50" s="52"/>
      <c r="R50" s="52"/>
      <c r="S50" s="53"/>
      <c r="T50" s="50" t="s">
        <v>69</v>
      </c>
    </row>
  </sheetData>
  <mergeCells count="15">
    <mergeCell ref="O49:R50"/>
    <mergeCell ref="S49:S50"/>
    <mergeCell ref="A11:B13"/>
    <mergeCell ref="A1:T1"/>
    <mergeCell ref="A2:C2"/>
    <mergeCell ref="A3:C3"/>
    <mergeCell ref="A6:B8"/>
    <mergeCell ref="A9:B10"/>
    <mergeCell ref="A45:R45"/>
    <mergeCell ref="A14:B21"/>
    <mergeCell ref="A22:A36"/>
    <mergeCell ref="B22:B27"/>
    <mergeCell ref="B28:B33"/>
    <mergeCell ref="B34:B36"/>
    <mergeCell ref="A37:B44"/>
  </mergeCells>
  <pageMargins left="0" right="0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48"/>
  <sheetViews>
    <sheetView rightToLeft="1" topLeftCell="D1" workbookViewId="0">
      <selection activeCell="AH48" sqref="AH48"/>
    </sheetView>
  </sheetViews>
  <sheetFormatPr defaultRowHeight="14.4"/>
  <cols>
    <col min="1" max="1" width="5.44140625" customWidth="1"/>
    <col min="2" max="2" width="5.21875" customWidth="1"/>
    <col min="3" max="3" width="34.6640625" bestFit="1" customWidth="1"/>
    <col min="4" max="4" width="4.88671875" bestFit="1" customWidth="1"/>
    <col min="5" max="5" width="4.6640625" customWidth="1"/>
    <col min="6" max="6" width="4.6640625" bestFit="1" customWidth="1"/>
    <col min="7" max="7" width="6" customWidth="1"/>
    <col min="8" max="8" width="4.33203125" bestFit="1" customWidth="1"/>
    <col min="9" max="9" width="3.44140625" bestFit="1" customWidth="1"/>
    <col min="10" max="10" width="5" customWidth="1"/>
    <col min="11" max="11" width="3.44140625" bestFit="1" customWidth="1"/>
    <col min="12" max="12" width="5.77734375" customWidth="1"/>
    <col min="13" max="13" width="3.33203125" bestFit="1" customWidth="1"/>
    <col min="14" max="14" width="6.44140625" bestFit="1" customWidth="1"/>
    <col min="15" max="15" width="3.44140625" bestFit="1" customWidth="1"/>
    <col min="16" max="16" width="5.88671875" bestFit="1" customWidth="1"/>
    <col min="17" max="17" width="3.44140625" bestFit="1" customWidth="1"/>
    <col min="18" max="18" width="7.33203125" bestFit="1" customWidth="1"/>
    <col min="19" max="19" width="3.44140625" bestFit="1" customWidth="1"/>
    <col min="20" max="20" width="4.44140625" bestFit="1" customWidth="1"/>
    <col min="21" max="21" width="3.44140625" bestFit="1" customWidth="1"/>
    <col min="22" max="22" width="5.109375" bestFit="1" customWidth="1"/>
    <col min="23" max="23" width="3.44140625" bestFit="1" customWidth="1"/>
    <col min="24" max="24" width="5.44140625" bestFit="1" customWidth="1"/>
    <col min="25" max="25" width="3.44140625" bestFit="1" customWidth="1"/>
    <col min="26" max="26" width="3.77734375" bestFit="1" customWidth="1"/>
    <col min="27" max="27" width="3.44140625" bestFit="1" customWidth="1"/>
    <col min="28" max="28" width="3.77734375" bestFit="1" customWidth="1"/>
    <col min="29" max="29" width="3.6640625" customWidth="1"/>
    <col min="30" max="30" width="5.77734375" bestFit="1" customWidth="1"/>
    <col min="31" max="31" width="3.44140625" bestFit="1" customWidth="1"/>
    <col min="32" max="32" width="5.44140625" bestFit="1" customWidth="1"/>
    <col min="33" max="33" width="3.33203125" bestFit="1" customWidth="1"/>
    <col min="34" max="34" width="6" bestFit="1" customWidth="1"/>
    <col min="35" max="35" width="6.109375" bestFit="1" customWidth="1"/>
  </cols>
  <sheetData>
    <row r="1" spans="1:35" ht="22.2">
      <c r="A1" s="55" t="s">
        <v>68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</row>
    <row r="2" spans="1:35" ht="30">
      <c r="A2" s="56" t="s">
        <v>0</v>
      </c>
      <c r="B2" s="56"/>
      <c r="C2" s="56"/>
      <c r="D2" s="22" t="s">
        <v>1</v>
      </c>
      <c r="E2" s="44"/>
      <c r="F2" s="22" t="s">
        <v>2</v>
      </c>
      <c r="G2" s="44"/>
      <c r="H2" s="22" t="s">
        <v>3</v>
      </c>
      <c r="I2" s="44"/>
      <c r="J2" s="22" t="s">
        <v>4</v>
      </c>
      <c r="K2" s="44"/>
      <c r="L2" s="22" t="s">
        <v>5</v>
      </c>
      <c r="M2" s="44"/>
      <c r="N2" s="22" t="s">
        <v>6</v>
      </c>
      <c r="O2" s="44"/>
      <c r="P2" s="22" t="s">
        <v>7</v>
      </c>
      <c r="Q2" s="44"/>
      <c r="R2" s="22" t="s">
        <v>8</v>
      </c>
      <c r="S2" s="44"/>
      <c r="T2" s="22" t="s">
        <v>9</v>
      </c>
      <c r="U2" s="44"/>
      <c r="V2" s="22" t="s">
        <v>10</v>
      </c>
      <c r="W2" s="44"/>
      <c r="X2" s="22" t="s">
        <v>11</v>
      </c>
      <c r="Y2" s="44"/>
      <c r="Z2" s="22" t="s">
        <v>12</v>
      </c>
      <c r="AA2" s="44"/>
      <c r="AB2" s="22" t="s">
        <v>13</v>
      </c>
      <c r="AC2" s="44"/>
      <c r="AD2" s="22" t="s">
        <v>14</v>
      </c>
      <c r="AE2" s="44"/>
      <c r="AF2" s="22" t="s">
        <v>15</v>
      </c>
      <c r="AG2" s="44"/>
      <c r="AH2" s="22" t="s">
        <v>16</v>
      </c>
      <c r="AI2" s="22" t="s">
        <v>17</v>
      </c>
    </row>
    <row r="3" spans="1:35" ht="30">
      <c r="A3" s="57" t="s">
        <v>18</v>
      </c>
      <c r="B3" s="57"/>
      <c r="C3" s="57"/>
      <c r="D3" s="33">
        <v>44659</v>
      </c>
      <c r="E3" s="40"/>
      <c r="F3" s="33">
        <v>24152</v>
      </c>
      <c r="G3" s="40"/>
      <c r="H3" s="33">
        <v>41021</v>
      </c>
      <c r="I3" s="40"/>
      <c r="J3" s="33">
        <v>5330</v>
      </c>
      <c r="K3" s="40"/>
      <c r="L3" s="33">
        <v>1029</v>
      </c>
      <c r="M3" s="40"/>
      <c r="N3" s="33">
        <v>17162</v>
      </c>
      <c r="O3" s="40"/>
      <c r="P3" s="33">
        <v>1150</v>
      </c>
      <c r="Q3" s="40"/>
      <c r="R3" s="33">
        <v>1724.9</v>
      </c>
      <c r="S3" s="40"/>
      <c r="T3" s="33">
        <v>32446</v>
      </c>
      <c r="U3" s="40"/>
      <c r="V3" s="33">
        <v>1547.9</v>
      </c>
      <c r="W3" s="40"/>
      <c r="X3" s="33">
        <v>14128</v>
      </c>
      <c r="Y3" s="40"/>
      <c r="Z3" s="33">
        <v>1135.5</v>
      </c>
      <c r="AA3" s="40"/>
      <c r="AB3" s="33">
        <v>4980</v>
      </c>
      <c r="AC3" s="40"/>
      <c r="AD3" s="33">
        <v>3329</v>
      </c>
      <c r="AE3" s="40"/>
      <c r="AF3" s="33">
        <v>3846</v>
      </c>
      <c r="AG3" s="40"/>
      <c r="AH3" s="33">
        <v>197640.3</v>
      </c>
      <c r="AI3" s="34"/>
    </row>
    <row r="4" spans="1:35" ht="16.8">
      <c r="A4" s="38"/>
      <c r="B4" s="39"/>
      <c r="C4" s="38" t="s">
        <v>19</v>
      </c>
      <c r="D4" s="33">
        <v>15813</v>
      </c>
      <c r="E4" s="45">
        <v>35.408316352806821</v>
      </c>
      <c r="F4" s="33">
        <v>2321</v>
      </c>
      <c r="G4" s="45">
        <v>9.6099701888042404</v>
      </c>
      <c r="H4" s="33">
        <v>11881</v>
      </c>
      <c r="I4" s="45">
        <v>28.96321396357963</v>
      </c>
      <c r="J4" s="33">
        <v>285</v>
      </c>
      <c r="K4" s="45">
        <v>5.3470919324577864</v>
      </c>
      <c r="L4" s="33">
        <v>0</v>
      </c>
      <c r="M4" s="45">
        <v>0</v>
      </c>
      <c r="N4" s="33">
        <v>190</v>
      </c>
      <c r="O4" s="45">
        <v>1.1070970749329916</v>
      </c>
      <c r="P4" s="33">
        <v>0</v>
      </c>
      <c r="Q4" s="45">
        <v>0</v>
      </c>
      <c r="R4" s="33">
        <v>447</v>
      </c>
      <c r="S4" s="45">
        <v>25.914545770769319</v>
      </c>
      <c r="T4" s="33">
        <v>4883</v>
      </c>
      <c r="U4" s="45">
        <v>15.049620908586576</v>
      </c>
      <c r="V4" s="33">
        <v>0</v>
      </c>
      <c r="W4" s="45">
        <v>0</v>
      </c>
      <c r="X4" s="33">
        <v>150</v>
      </c>
      <c r="Y4" s="45">
        <v>1.0617214043035108</v>
      </c>
      <c r="Z4" s="33">
        <v>0</v>
      </c>
      <c r="AA4" s="45">
        <v>0</v>
      </c>
      <c r="AB4" s="33">
        <v>40</v>
      </c>
      <c r="AC4" s="45">
        <v>0.80321285140562237</v>
      </c>
      <c r="AD4" s="33">
        <v>120</v>
      </c>
      <c r="AE4" s="45">
        <v>3.6046860919194956</v>
      </c>
      <c r="AF4" s="33">
        <v>10</v>
      </c>
      <c r="AG4" s="45">
        <v>0.26001040041601664</v>
      </c>
      <c r="AH4" s="33">
        <v>36140</v>
      </c>
      <c r="AI4" s="34"/>
    </row>
    <row r="5" spans="1:35" ht="16.8">
      <c r="A5" s="38"/>
      <c r="B5" s="39"/>
      <c r="C5" s="38" t="s">
        <v>20</v>
      </c>
      <c r="D5" s="33">
        <v>145</v>
      </c>
      <c r="E5" s="45">
        <v>0.32468259477372979</v>
      </c>
      <c r="F5" s="33">
        <v>125</v>
      </c>
      <c r="G5" s="45">
        <v>0.51755548194766476</v>
      </c>
      <c r="H5" s="33">
        <v>590</v>
      </c>
      <c r="I5" s="45">
        <v>1.4382877062967747</v>
      </c>
      <c r="J5" s="33">
        <v>30</v>
      </c>
      <c r="K5" s="45">
        <v>0.56285178236397748</v>
      </c>
      <c r="L5" s="33">
        <v>0</v>
      </c>
      <c r="M5" s="45">
        <v>0</v>
      </c>
      <c r="N5" s="33">
        <v>45</v>
      </c>
      <c r="O5" s="45">
        <v>0.26220720195781377</v>
      </c>
      <c r="P5" s="33">
        <v>0</v>
      </c>
      <c r="Q5" s="45">
        <v>0</v>
      </c>
      <c r="R5" s="33">
        <v>5</v>
      </c>
      <c r="S5" s="45">
        <v>0.28987187663052927</v>
      </c>
      <c r="T5" s="33">
        <v>55</v>
      </c>
      <c r="U5" s="45">
        <v>0.16951242063736668</v>
      </c>
      <c r="V5" s="33">
        <v>0</v>
      </c>
      <c r="W5" s="45">
        <v>0</v>
      </c>
      <c r="X5" s="33">
        <v>50</v>
      </c>
      <c r="Y5" s="45">
        <v>0.35390713476783692</v>
      </c>
      <c r="Z5" s="33">
        <v>0</v>
      </c>
      <c r="AA5" s="45">
        <v>0</v>
      </c>
      <c r="AB5" s="33">
        <v>10</v>
      </c>
      <c r="AC5" s="45">
        <v>0.20080321285140559</v>
      </c>
      <c r="AD5" s="33">
        <v>71</v>
      </c>
      <c r="AE5" s="45">
        <v>2.1327726043857012</v>
      </c>
      <c r="AF5" s="33">
        <v>0</v>
      </c>
      <c r="AG5" s="45">
        <v>0</v>
      </c>
      <c r="AH5" s="33">
        <v>1126</v>
      </c>
      <c r="AI5" s="34"/>
    </row>
    <row r="6" spans="1:35" ht="30">
      <c r="A6" s="58" t="s">
        <v>21</v>
      </c>
      <c r="B6" s="59"/>
      <c r="C6" s="23" t="s">
        <v>22</v>
      </c>
      <c r="D6" s="33">
        <v>19465</v>
      </c>
      <c r="E6" s="45">
        <v>43.585839360487249</v>
      </c>
      <c r="F6" s="33">
        <v>16109</v>
      </c>
      <c r="G6" s="45">
        <v>66.698410069559458</v>
      </c>
      <c r="H6" s="33">
        <v>19231</v>
      </c>
      <c r="I6" s="45">
        <v>46.880865897954706</v>
      </c>
      <c r="J6" s="33">
        <v>1855</v>
      </c>
      <c r="K6" s="45">
        <v>34.803001876172608</v>
      </c>
      <c r="L6" s="33">
        <v>854</v>
      </c>
      <c r="M6" s="45">
        <v>82.993197278911566</v>
      </c>
      <c r="N6" s="33">
        <v>8203</v>
      </c>
      <c r="O6" s="45">
        <v>47.797459503554364</v>
      </c>
      <c r="P6" s="33">
        <v>443</v>
      </c>
      <c r="Q6" s="45">
        <v>38.521739130434781</v>
      </c>
      <c r="R6" s="33">
        <v>787</v>
      </c>
      <c r="S6" s="45">
        <v>45.625833381645307</v>
      </c>
      <c r="T6" s="33">
        <v>24900</v>
      </c>
      <c r="U6" s="45">
        <v>76.742895888553292</v>
      </c>
      <c r="V6" s="33">
        <v>923</v>
      </c>
      <c r="W6" s="45">
        <v>59.629175011305634</v>
      </c>
      <c r="X6" s="33">
        <v>10123</v>
      </c>
      <c r="Y6" s="45">
        <v>71.652038505096257</v>
      </c>
      <c r="Z6" s="33">
        <v>917.5</v>
      </c>
      <c r="AA6" s="45">
        <v>80.801409070893882</v>
      </c>
      <c r="AB6" s="33">
        <v>3710</v>
      </c>
      <c r="AC6" s="45">
        <v>74.497991967871485</v>
      </c>
      <c r="AD6" s="33">
        <v>2569</v>
      </c>
      <c r="AE6" s="45">
        <v>77.170321417843184</v>
      </c>
      <c r="AF6" s="33">
        <v>2296</v>
      </c>
      <c r="AG6" s="45">
        <v>59.698387935517417</v>
      </c>
      <c r="AH6" s="33">
        <v>113710.5</v>
      </c>
      <c r="AI6" s="49">
        <f>(AH6+AH7+AH8)/AH3*100</f>
        <v>96.271560000667876</v>
      </c>
    </row>
    <row r="7" spans="1:35" ht="30">
      <c r="A7" s="60"/>
      <c r="B7" s="61"/>
      <c r="C7" s="23" t="s">
        <v>23</v>
      </c>
      <c r="D7" s="33">
        <v>20953</v>
      </c>
      <c r="E7" s="45">
        <v>46.917754539958352</v>
      </c>
      <c r="F7" s="33">
        <v>7962</v>
      </c>
      <c r="G7" s="45">
        <v>32.966213978138455</v>
      </c>
      <c r="H7" s="33">
        <v>15493</v>
      </c>
      <c r="I7" s="45">
        <v>37.768460057043953</v>
      </c>
      <c r="J7" s="33">
        <v>1395</v>
      </c>
      <c r="K7" s="45">
        <v>26.172607879924954</v>
      </c>
      <c r="L7" s="33">
        <v>135</v>
      </c>
      <c r="M7" s="45">
        <v>13.119533527696792</v>
      </c>
      <c r="N7" s="33">
        <v>8534</v>
      </c>
      <c r="O7" s="45">
        <v>49.72613914462184</v>
      </c>
      <c r="P7" s="33">
        <v>612</v>
      </c>
      <c r="Q7" s="45">
        <v>53.217391304347828</v>
      </c>
      <c r="R7" s="33">
        <v>816</v>
      </c>
      <c r="S7" s="45">
        <v>47.307090266102378</v>
      </c>
      <c r="T7" s="33">
        <v>4396</v>
      </c>
      <c r="U7" s="45">
        <v>13.548665474942984</v>
      </c>
      <c r="V7" s="33">
        <v>544.9</v>
      </c>
      <c r="W7" s="45">
        <v>35.20253246333742</v>
      </c>
      <c r="X7" s="33">
        <v>3088</v>
      </c>
      <c r="Y7" s="45">
        <v>21.857304643261607</v>
      </c>
      <c r="Z7" s="33">
        <v>0</v>
      </c>
      <c r="AA7" s="45">
        <v>0</v>
      </c>
      <c r="AB7" s="33">
        <v>883</v>
      </c>
      <c r="AC7" s="45">
        <v>17.730923694779115</v>
      </c>
      <c r="AD7" s="33">
        <v>500</v>
      </c>
      <c r="AE7" s="45">
        <v>15.019525382997898</v>
      </c>
      <c r="AF7" s="33">
        <v>1072</v>
      </c>
      <c r="AG7" s="45">
        <v>27.87311492459698</v>
      </c>
      <c r="AH7" s="33">
        <v>66383.899999999994</v>
      </c>
      <c r="AI7" s="34"/>
    </row>
    <row r="8" spans="1:35" ht="16.8">
      <c r="A8" s="62"/>
      <c r="B8" s="63"/>
      <c r="C8" s="23" t="s">
        <v>24</v>
      </c>
      <c r="D8" s="33">
        <v>2010</v>
      </c>
      <c r="E8" s="45">
        <v>4.5007725206565308</v>
      </c>
      <c r="F8" s="33">
        <v>900</v>
      </c>
      <c r="G8" s="45">
        <v>3.7263994700231868</v>
      </c>
      <c r="H8" s="33">
        <v>1480</v>
      </c>
      <c r="I8" s="45">
        <v>3.6079081446088588</v>
      </c>
      <c r="J8" s="33">
        <v>300</v>
      </c>
      <c r="K8" s="45">
        <v>5.6285178236397746</v>
      </c>
      <c r="L8" s="33">
        <v>40</v>
      </c>
      <c r="M8" s="45">
        <v>3.8872691933916426</v>
      </c>
      <c r="N8" s="33">
        <v>1045</v>
      </c>
      <c r="O8" s="45">
        <v>6.0890339121314527</v>
      </c>
      <c r="P8" s="33">
        <v>65</v>
      </c>
      <c r="Q8" s="45">
        <v>5.6521739130434785</v>
      </c>
      <c r="R8" s="33">
        <v>80</v>
      </c>
      <c r="S8" s="45">
        <v>4.6379500260884683</v>
      </c>
      <c r="T8" s="33">
        <v>2345</v>
      </c>
      <c r="U8" s="45">
        <v>7.2273932071749982</v>
      </c>
      <c r="V8" s="33">
        <v>80</v>
      </c>
      <c r="W8" s="45">
        <v>5.168292525356935</v>
      </c>
      <c r="X8" s="33">
        <v>1120</v>
      </c>
      <c r="Y8" s="45">
        <v>7.9275198187995475</v>
      </c>
      <c r="Z8" s="33">
        <v>10</v>
      </c>
      <c r="AA8" s="45">
        <v>0.8806693086745927</v>
      </c>
      <c r="AB8" s="33">
        <v>380</v>
      </c>
      <c r="AC8" s="45">
        <v>7.6305220883534144</v>
      </c>
      <c r="AD8" s="33">
        <v>222</v>
      </c>
      <c r="AE8" s="45">
        <v>6.6686692700510672</v>
      </c>
      <c r="AF8" s="33">
        <v>100</v>
      </c>
      <c r="AG8" s="45">
        <v>2.6001040041601664</v>
      </c>
      <c r="AH8" s="33">
        <v>10177</v>
      </c>
      <c r="AI8" s="34"/>
    </row>
    <row r="9" spans="1:35" ht="30">
      <c r="A9" s="64" t="s">
        <v>25</v>
      </c>
      <c r="B9" s="65"/>
      <c r="C9" s="35" t="s">
        <v>26</v>
      </c>
      <c r="D9" s="33">
        <v>29221</v>
      </c>
      <c r="E9" s="45">
        <v>65.431380012987304</v>
      </c>
      <c r="F9" s="33">
        <v>14127</v>
      </c>
      <c r="G9" s="45">
        <v>58.492050347797289</v>
      </c>
      <c r="H9" s="33">
        <v>28297</v>
      </c>
      <c r="I9" s="45">
        <v>68.981741059457349</v>
      </c>
      <c r="J9" s="33">
        <v>2588</v>
      </c>
      <c r="K9" s="45">
        <v>48.555347091932461</v>
      </c>
      <c r="L9" s="33">
        <v>914</v>
      </c>
      <c r="M9" s="45">
        <v>88.824101068999028</v>
      </c>
      <c r="N9" s="33">
        <v>13123</v>
      </c>
      <c r="O9" s="45">
        <v>76.465446917608674</v>
      </c>
      <c r="P9" s="33">
        <v>838</v>
      </c>
      <c r="Q9" s="45">
        <v>72.869565217391312</v>
      </c>
      <c r="R9" s="33">
        <v>1146.9000000000001</v>
      </c>
      <c r="S9" s="45">
        <v>66.490811061510811</v>
      </c>
      <c r="T9" s="33">
        <v>24263</v>
      </c>
      <c r="U9" s="45">
        <v>74.779633853171418</v>
      </c>
      <c r="V9" s="33">
        <v>781</v>
      </c>
      <c r="W9" s="45">
        <v>50.455455778797074</v>
      </c>
      <c r="X9" s="33">
        <v>9067</v>
      </c>
      <c r="Y9" s="45">
        <v>64.177519818799539</v>
      </c>
      <c r="Z9" s="33">
        <v>3</v>
      </c>
      <c r="AA9" s="45">
        <v>0.26420079260237783</v>
      </c>
      <c r="AB9" s="33">
        <v>2980</v>
      </c>
      <c r="AC9" s="45">
        <v>59.839357429718874</v>
      </c>
      <c r="AD9" s="33">
        <v>2137</v>
      </c>
      <c r="AE9" s="45">
        <v>64.193451486933014</v>
      </c>
      <c r="AF9" s="33">
        <v>3130</v>
      </c>
      <c r="AG9" s="45">
        <v>81.383255330213217</v>
      </c>
      <c r="AH9" s="33">
        <v>132615.9</v>
      </c>
      <c r="AI9" s="49">
        <f>(AH9+AH10+AH11+AH12+AH13)/(AH3*2)*100</f>
        <v>78.689796564769438</v>
      </c>
    </row>
    <row r="10" spans="1:35" ht="30">
      <c r="A10" s="66"/>
      <c r="B10" s="67"/>
      <c r="C10" s="35" t="s">
        <v>27</v>
      </c>
      <c r="D10" s="33">
        <v>13275</v>
      </c>
      <c r="E10" s="45">
        <v>29.72525134911216</v>
      </c>
      <c r="F10" s="33">
        <v>805</v>
      </c>
      <c r="G10" s="45">
        <v>3.3330573037429612</v>
      </c>
      <c r="H10" s="33">
        <v>11896</v>
      </c>
      <c r="I10" s="45">
        <v>28.999780600180397</v>
      </c>
      <c r="J10" s="33">
        <v>150</v>
      </c>
      <c r="K10" s="45">
        <v>2.8142589118198873</v>
      </c>
      <c r="L10" s="33">
        <v>115</v>
      </c>
      <c r="M10" s="45">
        <v>11.175898931000972</v>
      </c>
      <c r="N10" s="33">
        <v>3774</v>
      </c>
      <c r="O10" s="45">
        <v>21.990444004195314</v>
      </c>
      <c r="P10" s="33">
        <v>182</v>
      </c>
      <c r="Q10" s="45">
        <v>15.82608695652174</v>
      </c>
      <c r="R10" s="33">
        <v>615</v>
      </c>
      <c r="S10" s="45">
        <v>35.6542408255551</v>
      </c>
      <c r="T10" s="33">
        <v>7753</v>
      </c>
      <c r="U10" s="45">
        <v>23.895087221845529</v>
      </c>
      <c r="V10" s="33">
        <v>751.9</v>
      </c>
      <c r="W10" s="45">
        <v>48.575489372698485</v>
      </c>
      <c r="X10" s="33">
        <v>4780</v>
      </c>
      <c r="Y10" s="45">
        <v>33.833522083805214</v>
      </c>
      <c r="Z10" s="33">
        <v>1113</v>
      </c>
      <c r="AA10" s="45">
        <v>98.018494055482165</v>
      </c>
      <c r="AB10" s="33">
        <v>1927</v>
      </c>
      <c r="AC10" s="45">
        <v>38.694779116465867</v>
      </c>
      <c r="AD10" s="33">
        <v>708</v>
      </c>
      <c r="AE10" s="45">
        <v>21.26764794232502</v>
      </c>
      <c r="AF10" s="33">
        <v>70</v>
      </c>
      <c r="AG10" s="45">
        <v>1.8200728029121163</v>
      </c>
      <c r="AH10" s="33">
        <v>47914.9</v>
      </c>
      <c r="AI10" s="34"/>
    </row>
    <row r="11" spans="1:35" ht="30">
      <c r="A11" s="54" t="s">
        <v>28</v>
      </c>
      <c r="B11" s="54"/>
      <c r="C11" s="24" t="s">
        <v>29</v>
      </c>
      <c r="D11" s="33">
        <v>31682</v>
      </c>
      <c r="E11" s="45">
        <v>70.942027362905563</v>
      </c>
      <c r="F11" s="33">
        <v>3865</v>
      </c>
      <c r="G11" s="45">
        <v>16.002815501821797</v>
      </c>
      <c r="H11" s="33">
        <v>30228</v>
      </c>
      <c r="I11" s="45">
        <v>73.689086077862555</v>
      </c>
      <c r="J11" s="33">
        <v>20</v>
      </c>
      <c r="K11" s="45">
        <v>0.37523452157598497</v>
      </c>
      <c r="L11" s="33">
        <v>719</v>
      </c>
      <c r="M11" s="45">
        <v>69.873663751214778</v>
      </c>
      <c r="N11" s="33">
        <v>10408</v>
      </c>
      <c r="O11" s="45">
        <v>60.645612399487234</v>
      </c>
      <c r="P11" s="33">
        <v>675</v>
      </c>
      <c r="Q11" s="45">
        <v>58.695652173913047</v>
      </c>
      <c r="R11" s="33">
        <v>1297.2</v>
      </c>
      <c r="S11" s="45">
        <v>75.204359673024527</v>
      </c>
      <c r="T11" s="33">
        <v>27664</v>
      </c>
      <c r="U11" s="45">
        <v>85.261665536583862</v>
      </c>
      <c r="V11" s="33">
        <v>711</v>
      </c>
      <c r="W11" s="45">
        <v>45.93319981910976</v>
      </c>
      <c r="X11" s="33">
        <v>8848</v>
      </c>
      <c r="Y11" s="45">
        <v>62.62740656851642</v>
      </c>
      <c r="Z11" s="33">
        <v>40</v>
      </c>
      <c r="AA11" s="45">
        <v>3.5226772346983708</v>
      </c>
      <c r="AB11" s="33">
        <v>4442</v>
      </c>
      <c r="AC11" s="45">
        <v>89.196787148594382</v>
      </c>
      <c r="AD11" s="33">
        <v>1666</v>
      </c>
      <c r="AE11" s="45">
        <v>50.045058576148996</v>
      </c>
      <c r="AF11" s="33">
        <v>770</v>
      </c>
      <c r="AG11" s="45">
        <v>20.020800832033281</v>
      </c>
      <c r="AH11" s="33">
        <v>123035.2</v>
      </c>
      <c r="AI11" s="36"/>
    </row>
    <row r="12" spans="1:35" ht="16.8">
      <c r="A12" s="54"/>
      <c r="B12" s="54"/>
      <c r="C12" s="24" t="s">
        <v>30</v>
      </c>
      <c r="D12" s="33">
        <v>4595</v>
      </c>
      <c r="E12" s="45">
        <v>10.289079468864058</v>
      </c>
      <c r="F12" s="33">
        <v>0</v>
      </c>
      <c r="G12" s="45">
        <v>0</v>
      </c>
      <c r="H12" s="33">
        <v>0</v>
      </c>
      <c r="I12" s="45">
        <v>0</v>
      </c>
      <c r="J12" s="33">
        <v>0</v>
      </c>
      <c r="K12" s="45">
        <v>0</v>
      </c>
      <c r="L12" s="33">
        <v>0</v>
      </c>
      <c r="M12" s="45">
        <v>0</v>
      </c>
      <c r="N12" s="33">
        <v>0</v>
      </c>
      <c r="O12" s="45">
        <v>0</v>
      </c>
      <c r="P12" s="33">
        <v>0</v>
      </c>
      <c r="Q12" s="45">
        <v>0</v>
      </c>
      <c r="R12" s="33">
        <v>0</v>
      </c>
      <c r="S12" s="45">
        <v>0</v>
      </c>
      <c r="T12" s="33">
        <v>0</v>
      </c>
      <c r="U12" s="45">
        <v>0</v>
      </c>
      <c r="V12" s="33">
        <v>0</v>
      </c>
      <c r="W12" s="45">
        <v>0</v>
      </c>
      <c r="X12" s="33">
        <v>0</v>
      </c>
      <c r="Y12" s="45">
        <v>0</v>
      </c>
      <c r="Z12" s="33">
        <v>0</v>
      </c>
      <c r="AA12" s="45">
        <v>0</v>
      </c>
      <c r="AB12" s="33">
        <v>0</v>
      </c>
      <c r="AC12" s="45">
        <v>0</v>
      </c>
      <c r="AD12" s="33">
        <v>0</v>
      </c>
      <c r="AE12" s="45">
        <v>0</v>
      </c>
      <c r="AF12" s="33">
        <v>0</v>
      </c>
      <c r="AG12" s="45">
        <v>0</v>
      </c>
      <c r="AH12" s="33">
        <v>4595</v>
      </c>
      <c r="AI12" s="34"/>
    </row>
    <row r="13" spans="1:35" ht="30">
      <c r="A13" s="54"/>
      <c r="B13" s="54"/>
      <c r="C13" s="25" t="s">
        <v>31</v>
      </c>
      <c r="D13" s="33">
        <v>0</v>
      </c>
      <c r="E13" s="45">
        <v>0</v>
      </c>
      <c r="F13" s="33">
        <v>0</v>
      </c>
      <c r="G13" s="45">
        <v>0</v>
      </c>
      <c r="H13" s="33">
        <v>0</v>
      </c>
      <c r="I13" s="45">
        <v>0</v>
      </c>
      <c r="J13" s="33">
        <v>0</v>
      </c>
      <c r="K13" s="45">
        <v>0</v>
      </c>
      <c r="L13" s="33">
        <v>0</v>
      </c>
      <c r="M13" s="45">
        <v>0</v>
      </c>
      <c r="N13" s="33">
        <v>0</v>
      </c>
      <c r="O13" s="45">
        <v>0</v>
      </c>
      <c r="P13" s="33">
        <v>0</v>
      </c>
      <c r="Q13" s="45">
        <v>0</v>
      </c>
      <c r="R13" s="33">
        <v>0</v>
      </c>
      <c r="S13" s="45">
        <v>0</v>
      </c>
      <c r="T13" s="33">
        <v>0</v>
      </c>
      <c r="U13" s="45">
        <v>0</v>
      </c>
      <c r="V13" s="33">
        <v>350</v>
      </c>
      <c r="W13" s="45">
        <v>22.611279798436591</v>
      </c>
      <c r="X13" s="33">
        <v>1180</v>
      </c>
      <c r="Y13" s="45">
        <v>8.3522083805209508</v>
      </c>
      <c r="Z13" s="33">
        <v>1074.5</v>
      </c>
      <c r="AA13" s="45">
        <v>94.627917217084985</v>
      </c>
      <c r="AB13" s="33">
        <v>280</v>
      </c>
      <c r="AC13" s="45">
        <v>5.6224899598393572</v>
      </c>
      <c r="AD13" s="33">
        <v>0</v>
      </c>
      <c r="AE13" s="45">
        <v>0</v>
      </c>
      <c r="AF13" s="33">
        <v>0</v>
      </c>
      <c r="AG13" s="45">
        <v>0</v>
      </c>
      <c r="AH13" s="33">
        <v>2884.5</v>
      </c>
      <c r="AI13" s="34"/>
    </row>
    <row r="14" spans="1:35" ht="16.8">
      <c r="A14" s="58" t="s">
        <v>32</v>
      </c>
      <c r="B14" s="59"/>
      <c r="C14" s="26" t="s">
        <v>33</v>
      </c>
      <c r="D14" s="33">
        <v>14295</v>
      </c>
      <c r="E14" s="45">
        <v>32.009225464072195</v>
      </c>
      <c r="F14" s="33">
        <v>115</v>
      </c>
      <c r="G14" s="45">
        <v>0.47615104339185155</v>
      </c>
      <c r="H14" s="33">
        <v>11371</v>
      </c>
      <c r="I14" s="45">
        <v>27.719948319153602</v>
      </c>
      <c r="J14" s="33">
        <v>0</v>
      </c>
      <c r="K14" s="45">
        <v>0</v>
      </c>
      <c r="L14" s="33">
        <v>0</v>
      </c>
      <c r="M14" s="45">
        <v>0</v>
      </c>
      <c r="N14" s="33">
        <v>0</v>
      </c>
      <c r="O14" s="45">
        <v>0</v>
      </c>
      <c r="P14" s="33">
        <v>0</v>
      </c>
      <c r="Q14" s="45">
        <v>0</v>
      </c>
      <c r="R14" s="33">
        <v>534</v>
      </c>
      <c r="S14" s="45">
        <v>30.958316424140531</v>
      </c>
      <c r="T14" s="33">
        <v>6387</v>
      </c>
      <c r="U14" s="45">
        <v>19.685015102015658</v>
      </c>
      <c r="V14" s="33">
        <v>0</v>
      </c>
      <c r="W14" s="45">
        <v>0</v>
      </c>
      <c r="X14" s="33">
        <v>0</v>
      </c>
      <c r="Y14" s="45">
        <v>0</v>
      </c>
      <c r="Z14" s="33">
        <v>0</v>
      </c>
      <c r="AA14" s="45">
        <v>0</v>
      </c>
      <c r="AB14" s="33">
        <v>10</v>
      </c>
      <c r="AC14" s="45">
        <v>0.20080321285140559</v>
      </c>
      <c r="AD14" s="33">
        <v>20</v>
      </c>
      <c r="AE14" s="45">
        <v>0.6007810153199159</v>
      </c>
      <c r="AF14" s="33">
        <v>0</v>
      </c>
      <c r="AG14" s="45">
        <v>0</v>
      </c>
      <c r="AH14" s="33">
        <v>32732</v>
      </c>
      <c r="AI14" s="49">
        <f>(AH14+AH15+AH16+AH17+AH18+AH19+AH20+AH21)/AH3*100</f>
        <v>84.349092771059347</v>
      </c>
    </row>
    <row r="15" spans="1:35" ht="16.8">
      <c r="A15" s="60"/>
      <c r="B15" s="61"/>
      <c r="C15" s="26" t="s">
        <v>34</v>
      </c>
      <c r="D15" s="33">
        <v>710</v>
      </c>
      <c r="E15" s="45">
        <v>1.5898251192368837</v>
      </c>
      <c r="F15" s="33">
        <v>1801</v>
      </c>
      <c r="G15" s="45">
        <v>7.4569393839019549</v>
      </c>
      <c r="H15" s="33">
        <v>400</v>
      </c>
      <c r="I15" s="45">
        <v>0.97511030935374565</v>
      </c>
      <c r="J15" s="33">
        <v>830</v>
      </c>
      <c r="K15" s="45">
        <v>15.572232645403378</v>
      </c>
      <c r="L15" s="33">
        <v>0</v>
      </c>
      <c r="M15" s="45">
        <v>0</v>
      </c>
      <c r="N15" s="33">
        <v>110</v>
      </c>
      <c r="O15" s="45">
        <v>0.64095093811910031</v>
      </c>
      <c r="P15" s="33">
        <v>30</v>
      </c>
      <c r="Q15" s="45">
        <v>2.6086956521739131</v>
      </c>
      <c r="R15" s="33">
        <v>0</v>
      </c>
      <c r="S15" s="45">
        <v>0</v>
      </c>
      <c r="T15" s="33">
        <v>80</v>
      </c>
      <c r="U15" s="45">
        <v>0.24656352092707884</v>
      </c>
      <c r="V15" s="33">
        <v>0</v>
      </c>
      <c r="W15" s="45">
        <v>0</v>
      </c>
      <c r="X15" s="33">
        <v>0</v>
      </c>
      <c r="Y15" s="45">
        <v>0</v>
      </c>
      <c r="Z15" s="33">
        <v>0</v>
      </c>
      <c r="AA15" s="45">
        <v>0</v>
      </c>
      <c r="AB15" s="33">
        <v>0</v>
      </c>
      <c r="AC15" s="45">
        <v>0</v>
      </c>
      <c r="AD15" s="33">
        <v>2</v>
      </c>
      <c r="AE15" s="45">
        <v>6.0078101531991591E-2</v>
      </c>
      <c r="AF15" s="33">
        <v>0</v>
      </c>
      <c r="AG15" s="45">
        <v>0</v>
      </c>
      <c r="AH15" s="33">
        <v>3963</v>
      </c>
      <c r="AI15" s="41"/>
    </row>
    <row r="16" spans="1:35" ht="30">
      <c r="A16" s="60"/>
      <c r="B16" s="61"/>
      <c r="C16" s="26" t="s">
        <v>35</v>
      </c>
      <c r="D16" s="33">
        <v>12935</v>
      </c>
      <c r="E16" s="45">
        <v>28.963926644125483</v>
      </c>
      <c r="F16" s="33">
        <v>11927</v>
      </c>
      <c r="G16" s="45">
        <v>49.383073865518384</v>
      </c>
      <c r="H16" s="33">
        <v>8925</v>
      </c>
      <c r="I16" s="45">
        <v>21.757148777455448</v>
      </c>
      <c r="J16" s="33">
        <v>1050</v>
      </c>
      <c r="K16" s="45">
        <v>19.699812382739211</v>
      </c>
      <c r="L16" s="33">
        <v>0</v>
      </c>
      <c r="M16" s="45">
        <v>0</v>
      </c>
      <c r="N16" s="33">
        <v>1000</v>
      </c>
      <c r="O16" s="45">
        <v>5.8268267101736395</v>
      </c>
      <c r="P16" s="33">
        <v>0</v>
      </c>
      <c r="Q16" s="45">
        <v>0</v>
      </c>
      <c r="R16" s="33">
        <v>598</v>
      </c>
      <c r="S16" s="45">
        <v>34.6686764450113</v>
      </c>
      <c r="T16" s="33">
        <v>11943</v>
      </c>
      <c r="U16" s="45">
        <v>36.808851630401286</v>
      </c>
      <c r="V16" s="33">
        <v>0</v>
      </c>
      <c r="W16" s="45">
        <v>0</v>
      </c>
      <c r="X16" s="33">
        <v>0</v>
      </c>
      <c r="Y16" s="45">
        <v>0</v>
      </c>
      <c r="Z16" s="33">
        <v>0</v>
      </c>
      <c r="AA16" s="45">
        <v>0</v>
      </c>
      <c r="AB16" s="33">
        <v>28</v>
      </c>
      <c r="AC16" s="45">
        <v>0.56224899598393574</v>
      </c>
      <c r="AD16" s="33">
        <v>995</v>
      </c>
      <c r="AE16" s="45">
        <v>29.888855512165811</v>
      </c>
      <c r="AF16" s="33">
        <v>190</v>
      </c>
      <c r="AG16" s="45">
        <v>4.9401976079043157</v>
      </c>
      <c r="AH16" s="33">
        <v>49591</v>
      </c>
      <c r="AI16" s="34"/>
    </row>
    <row r="17" spans="1:35" ht="16.8">
      <c r="A17" s="60"/>
      <c r="B17" s="61"/>
      <c r="C17" s="26" t="s">
        <v>36</v>
      </c>
      <c r="D17" s="33">
        <v>0</v>
      </c>
      <c r="E17" s="45">
        <v>0</v>
      </c>
      <c r="F17" s="33">
        <v>0</v>
      </c>
      <c r="G17" s="45">
        <v>0</v>
      </c>
      <c r="H17" s="33">
        <v>0</v>
      </c>
      <c r="I17" s="45">
        <v>0</v>
      </c>
      <c r="J17" s="33">
        <v>0</v>
      </c>
      <c r="K17" s="45">
        <v>0</v>
      </c>
      <c r="L17" s="33">
        <v>120</v>
      </c>
      <c r="M17" s="45">
        <v>11.661807580174926</v>
      </c>
      <c r="N17" s="33">
        <v>15297</v>
      </c>
      <c r="O17" s="45">
        <v>89.132968185526167</v>
      </c>
      <c r="P17" s="33">
        <v>1092</v>
      </c>
      <c r="Q17" s="45">
        <v>94.956521739130437</v>
      </c>
      <c r="R17" s="33">
        <v>0</v>
      </c>
      <c r="S17" s="45">
        <v>0</v>
      </c>
      <c r="T17" s="33">
        <v>0</v>
      </c>
      <c r="U17" s="45">
        <v>0</v>
      </c>
      <c r="V17" s="33">
        <v>1477.9</v>
      </c>
      <c r="W17" s="45">
        <v>95.477744040312686</v>
      </c>
      <c r="X17" s="33">
        <v>0</v>
      </c>
      <c r="Y17" s="45">
        <v>0</v>
      </c>
      <c r="Z17" s="33">
        <v>0</v>
      </c>
      <c r="AA17" s="45">
        <v>0</v>
      </c>
      <c r="AB17" s="33">
        <v>0</v>
      </c>
      <c r="AC17" s="45">
        <v>0</v>
      </c>
      <c r="AD17" s="33">
        <v>886</v>
      </c>
      <c r="AE17" s="45">
        <v>26.614598978672273</v>
      </c>
      <c r="AF17" s="33">
        <v>58</v>
      </c>
      <c r="AG17" s="45">
        <v>1.5080603224128966</v>
      </c>
      <c r="AH17" s="33">
        <v>18930.900000000001</v>
      </c>
      <c r="AI17" s="34"/>
    </row>
    <row r="18" spans="1:35" ht="16.8">
      <c r="A18" s="60"/>
      <c r="B18" s="61"/>
      <c r="C18" s="26" t="s">
        <v>37</v>
      </c>
      <c r="D18" s="33">
        <v>0</v>
      </c>
      <c r="E18" s="45">
        <v>0</v>
      </c>
      <c r="F18" s="33">
        <v>0</v>
      </c>
      <c r="G18" s="45">
        <v>0</v>
      </c>
      <c r="H18" s="33">
        <v>0</v>
      </c>
      <c r="I18" s="45">
        <v>0</v>
      </c>
      <c r="J18" s="33">
        <v>0</v>
      </c>
      <c r="K18" s="45">
        <v>0</v>
      </c>
      <c r="L18" s="33">
        <v>0</v>
      </c>
      <c r="M18" s="45">
        <v>0</v>
      </c>
      <c r="N18" s="33">
        <v>0</v>
      </c>
      <c r="O18" s="45">
        <v>0</v>
      </c>
      <c r="P18" s="33">
        <v>0</v>
      </c>
      <c r="Q18" s="45">
        <v>0</v>
      </c>
      <c r="R18" s="33">
        <v>0</v>
      </c>
      <c r="S18" s="45">
        <v>0</v>
      </c>
      <c r="T18" s="33">
        <v>0</v>
      </c>
      <c r="U18" s="45">
        <v>0</v>
      </c>
      <c r="V18" s="33">
        <v>0</v>
      </c>
      <c r="W18" s="45">
        <v>0</v>
      </c>
      <c r="X18" s="33">
        <v>0</v>
      </c>
      <c r="Y18" s="45">
        <v>0</v>
      </c>
      <c r="Z18" s="33">
        <v>203</v>
      </c>
      <c r="AA18" s="45">
        <v>17.877586966094231</v>
      </c>
      <c r="AB18" s="33">
        <v>20</v>
      </c>
      <c r="AC18" s="45">
        <v>0.40160642570281119</v>
      </c>
      <c r="AD18" s="33">
        <v>0</v>
      </c>
      <c r="AE18" s="45">
        <v>0</v>
      </c>
      <c r="AF18" s="33">
        <v>0</v>
      </c>
      <c r="AG18" s="45">
        <v>0</v>
      </c>
      <c r="AH18" s="33">
        <v>223</v>
      </c>
      <c r="AI18" s="34"/>
    </row>
    <row r="19" spans="1:35" ht="16.8">
      <c r="A19" s="60"/>
      <c r="B19" s="61"/>
      <c r="C19" s="26" t="s">
        <v>38</v>
      </c>
      <c r="D19" s="33">
        <v>0</v>
      </c>
      <c r="E19" s="45">
        <v>0</v>
      </c>
      <c r="F19" s="33">
        <v>0</v>
      </c>
      <c r="G19" s="45">
        <v>0</v>
      </c>
      <c r="H19" s="33">
        <v>0</v>
      </c>
      <c r="I19" s="45">
        <v>0</v>
      </c>
      <c r="J19" s="33">
        <v>0</v>
      </c>
      <c r="K19" s="45">
        <v>0</v>
      </c>
      <c r="L19" s="33">
        <v>0</v>
      </c>
      <c r="M19" s="45">
        <v>0</v>
      </c>
      <c r="N19" s="33">
        <v>0</v>
      </c>
      <c r="O19" s="45">
        <v>0</v>
      </c>
      <c r="P19" s="33">
        <v>0</v>
      </c>
      <c r="Q19" s="45">
        <v>0</v>
      </c>
      <c r="R19" s="33">
        <v>118</v>
      </c>
      <c r="S19" s="45">
        <v>6.8409762884804906</v>
      </c>
      <c r="T19" s="33">
        <v>1792</v>
      </c>
      <c r="U19" s="45">
        <v>5.5230228687665663</v>
      </c>
      <c r="V19" s="33">
        <v>15</v>
      </c>
      <c r="W19" s="45">
        <v>0.96905484850442536</v>
      </c>
      <c r="X19" s="33">
        <v>0</v>
      </c>
      <c r="Y19" s="45">
        <v>0</v>
      </c>
      <c r="Z19" s="33">
        <v>0</v>
      </c>
      <c r="AA19" s="45">
        <v>0</v>
      </c>
      <c r="AB19" s="33">
        <v>30</v>
      </c>
      <c r="AC19" s="45">
        <v>0.60240963855421692</v>
      </c>
      <c r="AD19" s="33">
        <v>0</v>
      </c>
      <c r="AE19" s="45">
        <v>0</v>
      </c>
      <c r="AF19" s="33">
        <v>0</v>
      </c>
      <c r="AG19" s="45">
        <v>0</v>
      </c>
      <c r="AH19" s="33">
        <v>1955</v>
      </c>
      <c r="AI19" s="34"/>
    </row>
    <row r="20" spans="1:35" ht="16.8">
      <c r="A20" s="60"/>
      <c r="B20" s="61"/>
      <c r="C20" s="26" t="s">
        <v>39</v>
      </c>
      <c r="D20" s="33">
        <v>0</v>
      </c>
      <c r="E20" s="45">
        <v>0</v>
      </c>
      <c r="F20" s="33">
        <v>0</v>
      </c>
      <c r="G20" s="45">
        <v>0</v>
      </c>
      <c r="H20" s="33">
        <v>0</v>
      </c>
      <c r="I20" s="45">
        <v>0</v>
      </c>
      <c r="J20" s="33">
        <v>0</v>
      </c>
      <c r="K20" s="45">
        <v>0</v>
      </c>
      <c r="L20" s="33">
        <v>0</v>
      </c>
      <c r="M20" s="45">
        <v>0</v>
      </c>
      <c r="N20" s="33">
        <v>0</v>
      </c>
      <c r="O20" s="45">
        <v>0</v>
      </c>
      <c r="P20" s="33">
        <v>0</v>
      </c>
      <c r="Q20" s="45">
        <v>0</v>
      </c>
      <c r="R20" s="33">
        <v>0</v>
      </c>
      <c r="S20" s="45">
        <v>0</v>
      </c>
      <c r="T20" s="33">
        <v>0</v>
      </c>
      <c r="U20" s="45">
        <v>0</v>
      </c>
      <c r="V20" s="33">
        <v>0</v>
      </c>
      <c r="W20" s="45">
        <v>0</v>
      </c>
      <c r="X20" s="33">
        <v>12669</v>
      </c>
      <c r="Y20" s="45">
        <v>89.672989807474522</v>
      </c>
      <c r="Z20" s="33">
        <v>0</v>
      </c>
      <c r="AA20" s="45">
        <v>0</v>
      </c>
      <c r="AB20" s="33">
        <v>0</v>
      </c>
      <c r="AC20" s="45">
        <v>0</v>
      </c>
      <c r="AD20" s="33">
        <v>0</v>
      </c>
      <c r="AE20" s="45">
        <v>0</v>
      </c>
      <c r="AF20" s="33">
        <v>0</v>
      </c>
      <c r="AG20" s="45">
        <v>0</v>
      </c>
      <c r="AH20" s="33">
        <v>12669</v>
      </c>
      <c r="AI20" s="34"/>
    </row>
    <row r="21" spans="1:35" ht="30">
      <c r="A21" s="62"/>
      <c r="B21" s="63"/>
      <c r="C21" s="26" t="s">
        <v>40</v>
      </c>
      <c r="D21" s="33">
        <v>14797</v>
      </c>
      <c r="E21" s="45">
        <v>33.133298999081937</v>
      </c>
      <c r="F21" s="33">
        <v>7351</v>
      </c>
      <c r="G21" s="45">
        <v>30.43640278237827</v>
      </c>
      <c r="H21" s="33">
        <v>17644</v>
      </c>
      <c r="I21" s="45">
        <v>43.012115745593718</v>
      </c>
      <c r="J21" s="33">
        <v>2175</v>
      </c>
      <c r="K21" s="45">
        <v>40.806754221388367</v>
      </c>
      <c r="L21" s="33">
        <v>0</v>
      </c>
      <c r="M21" s="45">
        <v>0</v>
      </c>
      <c r="N21" s="33">
        <v>0</v>
      </c>
      <c r="O21" s="45">
        <v>0</v>
      </c>
      <c r="P21" s="33">
        <v>0</v>
      </c>
      <c r="Q21" s="45">
        <v>0</v>
      </c>
      <c r="R21" s="33">
        <v>52.9</v>
      </c>
      <c r="S21" s="45">
        <v>3.0668444547510001</v>
      </c>
      <c r="T21" s="33">
        <v>2216</v>
      </c>
      <c r="U21" s="45">
        <v>6.8298095296800838</v>
      </c>
      <c r="V21" s="33">
        <v>0</v>
      </c>
      <c r="W21" s="45">
        <v>0</v>
      </c>
      <c r="X21" s="33">
        <v>0</v>
      </c>
      <c r="Y21" s="45">
        <v>0</v>
      </c>
      <c r="Z21" s="33">
        <v>0</v>
      </c>
      <c r="AA21" s="45">
        <v>0</v>
      </c>
      <c r="AB21" s="33">
        <v>30</v>
      </c>
      <c r="AC21" s="45">
        <v>0.60240963855421692</v>
      </c>
      <c r="AD21" s="33">
        <v>170</v>
      </c>
      <c r="AE21" s="45">
        <v>5.106638630219285</v>
      </c>
      <c r="AF21" s="33">
        <v>2208</v>
      </c>
      <c r="AG21" s="45">
        <v>57.410296411856478</v>
      </c>
      <c r="AH21" s="33">
        <v>46643.9</v>
      </c>
      <c r="AI21" s="34"/>
    </row>
    <row r="22" spans="1:35" ht="45">
      <c r="A22" s="70" t="s">
        <v>41</v>
      </c>
      <c r="B22" s="71" t="s">
        <v>42</v>
      </c>
      <c r="C22" s="27" t="s">
        <v>43</v>
      </c>
      <c r="D22" s="33">
        <v>23465</v>
      </c>
      <c r="E22" s="45">
        <v>52.54260059562462</v>
      </c>
      <c r="F22" s="33">
        <v>20059</v>
      </c>
      <c r="G22" s="45">
        <v>44.915918403905145</v>
      </c>
      <c r="H22" s="33">
        <v>962</v>
      </c>
      <c r="I22" s="45">
        <v>2.1541010770505387</v>
      </c>
      <c r="J22" s="33">
        <v>596</v>
      </c>
      <c r="K22" s="45">
        <v>1.3345574240354687</v>
      </c>
      <c r="L22" s="33">
        <v>8465</v>
      </c>
      <c r="M22" s="45">
        <v>18.95474596385947</v>
      </c>
      <c r="N22" s="33">
        <v>3209</v>
      </c>
      <c r="O22" s="45">
        <v>7.1855617008889583</v>
      </c>
      <c r="P22" s="33">
        <v>3154</v>
      </c>
      <c r="Q22" s="45">
        <v>7.0624062339058202</v>
      </c>
      <c r="R22" s="33">
        <v>1995</v>
      </c>
      <c r="S22" s="45">
        <v>4.4671846660247656</v>
      </c>
      <c r="T22" s="33">
        <v>2077.1002779828727</v>
      </c>
      <c r="U22" s="45">
        <v>4.6510228128325153</v>
      </c>
      <c r="V22" s="33">
        <v>0</v>
      </c>
      <c r="W22" s="45">
        <v>0</v>
      </c>
      <c r="X22" s="33">
        <v>0</v>
      </c>
      <c r="Y22" s="45">
        <v>0</v>
      </c>
      <c r="Z22" s="33">
        <v>0</v>
      </c>
      <c r="AA22" s="45">
        <v>0</v>
      </c>
      <c r="AB22" s="33">
        <v>3154</v>
      </c>
      <c r="AC22" s="45">
        <v>7.0624062339058202</v>
      </c>
      <c r="AD22" s="33">
        <v>0</v>
      </c>
      <c r="AE22" s="45">
        <v>0</v>
      </c>
      <c r="AF22" s="33">
        <v>0</v>
      </c>
      <c r="AG22" s="45">
        <v>0</v>
      </c>
      <c r="AH22" s="33">
        <v>78787.5</v>
      </c>
      <c r="AI22" s="49">
        <f>(AH22+AH23+AH24+AH25+AH26+AH27+AH28+AH29+AH30+AH31+AH32+AH33+AH37+AH38+AH39)/(AH3*3)*100</f>
        <v>91.133117419203842</v>
      </c>
    </row>
    <row r="23" spans="1:35" ht="30">
      <c r="A23" s="70"/>
      <c r="B23" s="72"/>
      <c r="C23" s="28" t="s">
        <v>44</v>
      </c>
      <c r="D23" s="33">
        <v>15744</v>
      </c>
      <c r="E23" s="45">
        <v>35.253812221500709</v>
      </c>
      <c r="F23" s="33">
        <v>9070</v>
      </c>
      <c r="G23" s="45">
        <v>37.553825770122558</v>
      </c>
      <c r="H23" s="33">
        <v>12051</v>
      </c>
      <c r="I23" s="45">
        <v>29.377635845054971</v>
      </c>
      <c r="J23" s="33">
        <v>3139</v>
      </c>
      <c r="K23" s="45">
        <v>58.893058161350844</v>
      </c>
      <c r="L23" s="33">
        <v>0</v>
      </c>
      <c r="M23" s="45">
        <v>0</v>
      </c>
      <c r="N23" s="33">
        <v>8361</v>
      </c>
      <c r="O23" s="45">
        <v>48.718098123761798</v>
      </c>
      <c r="P23" s="33">
        <v>484</v>
      </c>
      <c r="Q23" s="45">
        <v>42.086956521739133</v>
      </c>
      <c r="R23" s="33">
        <v>741</v>
      </c>
      <c r="S23" s="45">
        <v>42.959012116644438</v>
      </c>
      <c r="T23" s="33">
        <v>14001</v>
      </c>
      <c r="U23" s="45">
        <v>43.15169820625038</v>
      </c>
      <c r="V23" s="33">
        <v>743</v>
      </c>
      <c r="W23" s="45">
        <v>48.000516829252533</v>
      </c>
      <c r="X23" s="33">
        <v>8979</v>
      </c>
      <c r="Y23" s="45">
        <v>63.554643261608156</v>
      </c>
      <c r="Z23" s="33">
        <v>0</v>
      </c>
      <c r="AA23" s="45">
        <v>0</v>
      </c>
      <c r="AB23" s="33">
        <v>1295</v>
      </c>
      <c r="AC23" s="45">
        <v>26.00401606425703</v>
      </c>
      <c r="AD23" s="33">
        <v>1500</v>
      </c>
      <c r="AE23" s="45">
        <v>45.058576148993687</v>
      </c>
      <c r="AF23" s="33">
        <v>1088</v>
      </c>
      <c r="AG23" s="45">
        <v>28.289131565262611</v>
      </c>
      <c r="AH23" s="33">
        <v>75431</v>
      </c>
      <c r="AI23" s="34"/>
    </row>
    <row r="24" spans="1:35" ht="30">
      <c r="A24" s="70"/>
      <c r="B24" s="72"/>
      <c r="C24" s="27" t="s">
        <v>45</v>
      </c>
      <c r="D24" s="33">
        <v>2614</v>
      </c>
      <c r="E24" s="45">
        <v>5.8532434671622742</v>
      </c>
      <c r="F24" s="33">
        <v>350</v>
      </c>
      <c r="G24" s="45">
        <v>1.4491553494534615</v>
      </c>
      <c r="H24" s="33">
        <v>1660</v>
      </c>
      <c r="I24" s="45">
        <v>4.0467077838180447</v>
      </c>
      <c r="J24" s="33">
        <v>0</v>
      </c>
      <c r="K24" s="45">
        <v>0</v>
      </c>
      <c r="L24" s="33">
        <v>0</v>
      </c>
      <c r="M24" s="45">
        <v>0</v>
      </c>
      <c r="N24" s="33">
        <v>1760</v>
      </c>
      <c r="O24" s="45">
        <v>10.255215009905605</v>
      </c>
      <c r="P24" s="33">
        <v>10</v>
      </c>
      <c r="Q24" s="45">
        <v>0.86956521739130432</v>
      </c>
      <c r="R24" s="33">
        <v>2</v>
      </c>
      <c r="S24" s="45">
        <v>0.1159487506522117</v>
      </c>
      <c r="T24" s="33">
        <v>200</v>
      </c>
      <c r="U24" s="45">
        <v>0.61640880231769701</v>
      </c>
      <c r="V24" s="33">
        <v>550</v>
      </c>
      <c r="W24" s="45">
        <v>35.532011111828929</v>
      </c>
      <c r="X24" s="33">
        <v>60</v>
      </c>
      <c r="Y24" s="45">
        <v>0.42468856172140423</v>
      </c>
      <c r="Z24" s="33">
        <v>0</v>
      </c>
      <c r="AA24" s="45">
        <v>0</v>
      </c>
      <c r="AB24" s="33">
        <v>200</v>
      </c>
      <c r="AC24" s="45">
        <v>4.0160642570281126</v>
      </c>
      <c r="AD24" s="33">
        <v>0</v>
      </c>
      <c r="AE24" s="45">
        <v>0</v>
      </c>
      <c r="AF24" s="33">
        <v>0</v>
      </c>
      <c r="AG24" s="45">
        <v>0</v>
      </c>
      <c r="AH24" s="33">
        <v>1924</v>
      </c>
      <c r="AI24" s="34"/>
    </row>
    <row r="25" spans="1:35" ht="16.8">
      <c r="A25" s="70"/>
      <c r="B25" s="72"/>
      <c r="C25" s="27" t="s">
        <v>46</v>
      </c>
      <c r="D25" s="33">
        <v>45</v>
      </c>
      <c r="E25" s="45">
        <v>0.10076356389529545</v>
      </c>
      <c r="F25" s="33">
        <v>0</v>
      </c>
      <c r="G25" s="45">
        <v>0</v>
      </c>
      <c r="H25" s="33">
        <v>0</v>
      </c>
      <c r="I25" s="45">
        <v>0</v>
      </c>
      <c r="J25" s="33">
        <v>0</v>
      </c>
      <c r="K25" s="45">
        <v>0</v>
      </c>
      <c r="L25" s="33">
        <v>0</v>
      </c>
      <c r="M25" s="45">
        <v>0</v>
      </c>
      <c r="N25" s="33">
        <v>0</v>
      </c>
      <c r="O25" s="45">
        <v>0</v>
      </c>
      <c r="P25" s="33">
        <v>0</v>
      </c>
      <c r="Q25" s="45">
        <v>0</v>
      </c>
      <c r="R25" s="33">
        <v>0</v>
      </c>
      <c r="S25" s="45">
        <v>0</v>
      </c>
      <c r="T25" s="33">
        <v>0</v>
      </c>
      <c r="U25" s="45">
        <v>0</v>
      </c>
      <c r="V25" s="33">
        <v>0</v>
      </c>
      <c r="W25" s="45">
        <v>0</v>
      </c>
      <c r="X25" s="33">
        <v>0</v>
      </c>
      <c r="Y25" s="45">
        <v>0</v>
      </c>
      <c r="Z25" s="33">
        <v>0</v>
      </c>
      <c r="AA25" s="45">
        <v>0</v>
      </c>
      <c r="AB25" s="33">
        <v>0</v>
      </c>
      <c r="AC25" s="45">
        <v>0</v>
      </c>
      <c r="AD25" s="33">
        <v>0</v>
      </c>
      <c r="AE25" s="45">
        <v>0</v>
      </c>
      <c r="AF25" s="33">
        <v>0</v>
      </c>
      <c r="AG25" s="45">
        <v>0</v>
      </c>
      <c r="AH25" s="33">
        <v>45</v>
      </c>
      <c r="AI25" s="34"/>
    </row>
    <row r="26" spans="1:35" ht="16.8">
      <c r="A26" s="70"/>
      <c r="B26" s="72"/>
      <c r="C26" s="27" t="s">
        <v>47</v>
      </c>
      <c r="D26" s="33">
        <v>10</v>
      </c>
      <c r="E26" s="45">
        <v>2.2391903087843435E-2</v>
      </c>
      <c r="F26" s="33">
        <v>12</v>
      </c>
      <c r="G26" s="45">
        <v>4.9685326266975825E-2</v>
      </c>
      <c r="H26" s="33">
        <v>0</v>
      </c>
      <c r="I26" s="45">
        <v>0</v>
      </c>
      <c r="J26" s="33">
        <v>0</v>
      </c>
      <c r="K26" s="45">
        <v>0</v>
      </c>
      <c r="L26" s="33">
        <v>0</v>
      </c>
      <c r="M26" s="45">
        <v>0</v>
      </c>
      <c r="N26" s="33">
        <v>0</v>
      </c>
      <c r="O26" s="45">
        <v>0</v>
      </c>
      <c r="P26" s="33">
        <v>0</v>
      </c>
      <c r="Q26" s="45">
        <v>0</v>
      </c>
      <c r="R26" s="33">
        <v>0</v>
      </c>
      <c r="S26" s="45">
        <v>0</v>
      </c>
      <c r="T26" s="33">
        <v>0</v>
      </c>
      <c r="U26" s="45">
        <v>0</v>
      </c>
      <c r="V26" s="33">
        <v>0</v>
      </c>
      <c r="W26" s="45">
        <v>0</v>
      </c>
      <c r="X26" s="33">
        <v>0</v>
      </c>
      <c r="Y26" s="45">
        <v>0</v>
      </c>
      <c r="Z26" s="33">
        <v>0</v>
      </c>
      <c r="AA26" s="45">
        <v>0</v>
      </c>
      <c r="AB26" s="33">
        <v>0</v>
      </c>
      <c r="AC26" s="45">
        <v>0</v>
      </c>
      <c r="AD26" s="33">
        <v>0</v>
      </c>
      <c r="AE26" s="45">
        <v>0</v>
      </c>
      <c r="AF26" s="33">
        <v>0</v>
      </c>
      <c r="AG26" s="45">
        <v>0</v>
      </c>
      <c r="AH26" s="33">
        <v>22</v>
      </c>
      <c r="AI26" s="34"/>
    </row>
    <row r="27" spans="1:35" ht="16.8">
      <c r="A27" s="70"/>
      <c r="B27" s="73"/>
      <c r="C27" s="27" t="s">
        <v>48</v>
      </c>
      <c r="D27" s="33">
        <v>0</v>
      </c>
      <c r="E27" s="45">
        <v>0</v>
      </c>
      <c r="F27" s="33">
        <v>0</v>
      </c>
      <c r="G27" s="45">
        <v>0</v>
      </c>
      <c r="H27" s="33">
        <v>0</v>
      </c>
      <c r="I27" s="45">
        <v>0</v>
      </c>
      <c r="J27" s="33">
        <v>0</v>
      </c>
      <c r="K27" s="45">
        <v>0</v>
      </c>
      <c r="L27" s="33">
        <v>0</v>
      </c>
      <c r="M27" s="45">
        <v>0</v>
      </c>
      <c r="N27" s="33">
        <v>0</v>
      </c>
      <c r="O27" s="45">
        <v>0</v>
      </c>
      <c r="P27" s="33">
        <v>0</v>
      </c>
      <c r="Q27" s="45">
        <v>0</v>
      </c>
      <c r="R27" s="33">
        <v>0</v>
      </c>
      <c r="S27" s="45">
        <v>0</v>
      </c>
      <c r="T27" s="33">
        <v>0</v>
      </c>
      <c r="U27" s="45">
        <v>0</v>
      </c>
      <c r="V27" s="33">
        <v>0</v>
      </c>
      <c r="W27" s="45">
        <v>0</v>
      </c>
      <c r="X27" s="33">
        <v>0</v>
      </c>
      <c r="Y27" s="45">
        <v>0</v>
      </c>
      <c r="Z27" s="33">
        <v>0</v>
      </c>
      <c r="AA27" s="45">
        <v>0</v>
      </c>
      <c r="AB27" s="33">
        <v>0</v>
      </c>
      <c r="AC27" s="45">
        <v>0</v>
      </c>
      <c r="AD27" s="33">
        <v>0</v>
      </c>
      <c r="AE27" s="45">
        <v>0</v>
      </c>
      <c r="AF27" s="33">
        <v>0</v>
      </c>
      <c r="AG27" s="45">
        <v>0</v>
      </c>
      <c r="AH27" s="33">
        <v>0</v>
      </c>
      <c r="AI27" s="34"/>
    </row>
    <row r="28" spans="1:35" ht="30">
      <c r="A28" s="70"/>
      <c r="B28" s="71" t="s">
        <v>49</v>
      </c>
      <c r="C28" s="27" t="s">
        <v>43</v>
      </c>
      <c r="D28" s="33">
        <v>23411</v>
      </c>
      <c r="E28" s="45">
        <v>52.42168431895027</v>
      </c>
      <c r="F28" s="33">
        <v>12162</v>
      </c>
      <c r="G28" s="45">
        <v>50.356078171580002</v>
      </c>
      <c r="H28" s="33">
        <v>19399</v>
      </c>
      <c r="I28" s="45">
        <v>47.29041222788328</v>
      </c>
      <c r="J28" s="33">
        <v>2561</v>
      </c>
      <c r="K28" s="45">
        <v>48.048780487804876</v>
      </c>
      <c r="L28" s="33">
        <v>1659</v>
      </c>
      <c r="M28" s="45">
        <v>161.22448979591837</v>
      </c>
      <c r="N28" s="33">
        <v>10680</v>
      </c>
      <c r="O28" s="45">
        <v>62.230509264654465</v>
      </c>
      <c r="P28" s="33">
        <v>681</v>
      </c>
      <c r="Q28" s="45">
        <v>59.217391304347821</v>
      </c>
      <c r="R28" s="33">
        <v>938</v>
      </c>
      <c r="S28" s="45">
        <v>54.379964055887299</v>
      </c>
      <c r="T28" s="33">
        <v>13210</v>
      </c>
      <c r="U28" s="45">
        <v>40.713801393083891</v>
      </c>
      <c r="V28" s="33">
        <v>498</v>
      </c>
      <c r="W28" s="45">
        <v>32.172620970346919</v>
      </c>
      <c r="X28" s="33">
        <v>5905</v>
      </c>
      <c r="Y28" s="45">
        <v>41.796432616081539</v>
      </c>
      <c r="Z28" s="33">
        <v>843</v>
      </c>
      <c r="AA28" s="45">
        <v>74.24042272126816</v>
      </c>
      <c r="AB28" s="33">
        <v>3702</v>
      </c>
      <c r="AC28" s="45">
        <v>74.337349397590359</v>
      </c>
      <c r="AD28" s="33">
        <v>1828</v>
      </c>
      <c r="AE28" s="45">
        <v>54.911384800240313</v>
      </c>
      <c r="AF28" s="33">
        <v>2285</v>
      </c>
      <c r="AG28" s="45">
        <v>59.412376495059803</v>
      </c>
      <c r="AH28" s="33">
        <v>99762</v>
      </c>
      <c r="AI28" s="34"/>
    </row>
    <row r="29" spans="1:35" ht="30">
      <c r="A29" s="70"/>
      <c r="B29" s="72"/>
      <c r="C29" s="28" t="s">
        <v>44</v>
      </c>
      <c r="D29" s="33">
        <v>4599</v>
      </c>
      <c r="E29" s="45">
        <v>10.298036230099196</v>
      </c>
      <c r="F29" s="33">
        <v>8220</v>
      </c>
      <c r="G29" s="45">
        <v>34.03444849287844</v>
      </c>
      <c r="H29" s="33">
        <v>5403</v>
      </c>
      <c r="I29" s="45">
        <v>13.171302503595719</v>
      </c>
      <c r="J29" s="33">
        <v>1004</v>
      </c>
      <c r="K29" s="45">
        <v>18.836772983114447</v>
      </c>
      <c r="L29" s="33">
        <v>0</v>
      </c>
      <c r="M29" s="45">
        <v>0</v>
      </c>
      <c r="N29" s="33">
        <v>1389</v>
      </c>
      <c r="O29" s="45">
        <v>8.0934623004311845</v>
      </c>
      <c r="P29" s="33">
        <v>100</v>
      </c>
      <c r="Q29" s="45">
        <v>8.695652173913043</v>
      </c>
      <c r="R29" s="33">
        <v>64</v>
      </c>
      <c r="S29" s="45">
        <v>3.7103600208707745</v>
      </c>
      <c r="T29" s="33">
        <v>10879</v>
      </c>
      <c r="U29" s="45">
        <v>33.529556802071134</v>
      </c>
      <c r="V29" s="33">
        <v>1342</v>
      </c>
      <c r="W29" s="45">
        <v>86.698107112862587</v>
      </c>
      <c r="X29" s="33">
        <v>5824</v>
      </c>
      <c r="Y29" s="45">
        <v>41.22310305775764</v>
      </c>
      <c r="Z29" s="33">
        <v>0</v>
      </c>
      <c r="AA29" s="45">
        <v>0</v>
      </c>
      <c r="AB29" s="33">
        <v>778</v>
      </c>
      <c r="AC29" s="45">
        <v>15.622489959839358</v>
      </c>
      <c r="AD29" s="33">
        <v>575</v>
      </c>
      <c r="AE29" s="45">
        <v>17.272454190447579</v>
      </c>
      <c r="AF29" s="33">
        <v>683</v>
      </c>
      <c r="AG29" s="45">
        <v>17.758710348413935</v>
      </c>
      <c r="AH29" s="33">
        <v>40860</v>
      </c>
      <c r="AI29" s="34"/>
    </row>
    <row r="30" spans="1:35" ht="16.8">
      <c r="A30" s="70"/>
      <c r="B30" s="72"/>
      <c r="C30" s="27" t="s">
        <v>45</v>
      </c>
      <c r="D30" s="33">
        <v>14781</v>
      </c>
      <c r="E30" s="45">
        <v>33.097471954141383</v>
      </c>
      <c r="F30" s="33">
        <v>11414</v>
      </c>
      <c r="G30" s="45">
        <v>25.558118184464497</v>
      </c>
      <c r="H30" s="33">
        <v>0</v>
      </c>
      <c r="I30" s="45">
        <v>0</v>
      </c>
      <c r="J30" s="33">
        <v>243</v>
      </c>
      <c r="K30" s="45">
        <v>0.54412324503459553</v>
      </c>
      <c r="L30" s="33">
        <v>1322</v>
      </c>
      <c r="M30" s="45">
        <v>2.9602095882129023</v>
      </c>
      <c r="N30" s="33">
        <v>340</v>
      </c>
      <c r="O30" s="45">
        <v>0.76132470498667681</v>
      </c>
      <c r="P30" s="33">
        <v>105</v>
      </c>
      <c r="Q30" s="45">
        <v>9.1304347826086953</v>
      </c>
      <c r="R30" s="33">
        <v>470</v>
      </c>
      <c r="S30" s="45">
        <v>27.24795640326975</v>
      </c>
      <c r="T30" s="33">
        <v>1322</v>
      </c>
      <c r="U30" s="45">
        <v>4.0744621833199774</v>
      </c>
      <c r="V30" s="33">
        <v>157</v>
      </c>
      <c r="W30" s="45">
        <v>10.142774081012984</v>
      </c>
      <c r="X30" s="33">
        <v>340</v>
      </c>
      <c r="Y30" s="45">
        <v>2.4065685164212911</v>
      </c>
      <c r="Z30" s="33">
        <v>0</v>
      </c>
      <c r="AA30" s="45">
        <v>0</v>
      </c>
      <c r="AB30" s="33">
        <v>105</v>
      </c>
      <c r="AC30" s="45">
        <v>2.1084337349397591</v>
      </c>
      <c r="AD30" s="33">
        <v>180</v>
      </c>
      <c r="AE30" s="45">
        <v>5.4070291378792428</v>
      </c>
      <c r="AF30" s="33">
        <v>0</v>
      </c>
      <c r="AG30" s="45">
        <v>0</v>
      </c>
      <c r="AH30" s="33">
        <v>33234</v>
      </c>
      <c r="AI30" s="34"/>
    </row>
    <row r="31" spans="1:35" ht="16.8">
      <c r="A31" s="70"/>
      <c r="B31" s="72"/>
      <c r="C31" s="27" t="s">
        <v>50</v>
      </c>
      <c r="D31" s="33">
        <v>30</v>
      </c>
      <c r="E31" s="45">
        <v>6.7175709263530309E-2</v>
      </c>
      <c r="F31" s="33">
        <v>0</v>
      </c>
      <c r="G31" s="45">
        <v>0</v>
      </c>
      <c r="H31" s="33">
        <v>0</v>
      </c>
      <c r="I31" s="45">
        <v>0</v>
      </c>
      <c r="J31" s="33">
        <v>0</v>
      </c>
      <c r="K31" s="45">
        <v>0</v>
      </c>
      <c r="L31" s="33">
        <v>0</v>
      </c>
      <c r="M31" s="45">
        <v>0</v>
      </c>
      <c r="N31" s="33">
        <v>0</v>
      </c>
      <c r="O31" s="45">
        <v>0</v>
      </c>
      <c r="P31" s="33">
        <v>0</v>
      </c>
      <c r="Q31" s="45">
        <v>0</v>
      </c>
      <c r="R31" s="33">
        <v>0</v>
      </c>
      <c r="S31" s="45">
        <v>0</v>
      </c>
      <c r="T31" s="33">
        <v>0</v>
      </c>
      <c r="U31" s="45">
        <v>0</v>
      </c>
      <c r="V31" s="33">
        <v>0</v>
      </c>
      <c r="W31" s="45">
        <v>0</v>
      </c>
      <c r="X31" s="33">
        <v>0</v>
      </c>
      <c r="Y31" s="45">
        <v>0</v>
      </c>
      <c r="Z31" s="33">
        <v>0</v>
      </c>
      <c r="AA31" s="45">
        <v>0</v>
      </c>
      <c r="AB31" s="33">
        <v>0</v>
      </c>
      <c r="AC31" s="45">
        <v>0</v>
      </c>
      <c r="AD31" s="33">
        <v>0</v>
      </c>
      <c r="AE31" s="45">
        <v>0</v>
      </c>
      <c r="AF31" s="33">
        <v>0</v>
      </c>
      <c r="AG31" s="45">
        <v>0</v>
      </c>
      <c r="AH31" s="33">
        <v>30</v>
      </c>
      <c r="AI31" s="34"/>
    </row>
    <row r="32" spans="1:35" ht="16.8">
      <c r="A32" s="70"/>
      <c r="B32" s="72"/>
      <c r="C32" s="27" t="s">
        <v>47</v>
      </c>
      <c r="D32" s="33">
        <v>10</v>
      </c>
      <c r="E32" s="45">
        <v>2.2391903087843435E-2</v>
      </c>
      <c r="F32" s="33">
        <v>10</v>
      </c>
      <c r="G32" s="45">
        <v>4.1404438555813182E-2</v>
      </c>
      <c r="H32" s="33">
        <v>0</v>
      </c>
      <c r="I32" s="45">
        <v>0</v>
      </c>
      <c r="J32" s="33">
        <v>0</v>
      </c>
      <c r="K32" s="45">
        <v>0</v>
      </c>
      <c r="L32" s="33">
        <v>0</v>
      </c>
      <c r="M32" s="45">
        <v>0</v>
      </c>
      <c r="N32" s="33">
        <v>0</v>
      </c>
      <c r="O32" s="45">
        <v>0</v>
      </c>
      <c r="P32" s="33">
        <v>0</v>
      </c>
      <c r="Q32" s="45">
        <v>0</v>
      </c>
      <c r="R32" s="33">
        <v>0</v>
      </c>
      <c r="S32" s="45">
        <v>0</v>
      </c>
      <c r="T32" s="33">
        <v>0</v>
      </c>
      <c r="U32" s="45">
        <v>0</v>
      </c>
      <c r="V32" s="33">
        <v>0</v>
      </c>
      <c r="W32" s="45">
        <v>0</v>
      </c>
      <c r="X32" s="33">
        <v>0</v>
      </c>
      <c r="Y32" s="45">
        <v>0</v>
      </c>
      <c r="Z32" s="33">
        <v>0</v>
      </c>
      <c r="AA32" s="45">
        <v>0</v>
      </c>
      <c r="AB32" s="33">
        <v>0</v>
      </c>
      <c r="AC32" s="45">
        <v>0</v>
      </c>
      <c r="AD32" s="33">
        <v>0</v>
      </c>
      <c r="AE32" s="45">
        <v>0</v>
      </c>
      <c r="AF32" s="33">
        <v>0</v>
      </c>
      <c r="AG32" s="45">
        <v>0</v>
      </c>
      <c r="AH32" s="33">
        <v>20</v>
      </c>
      <c r="AI32" s="34"/>
    </row>
    <row r="33" spans="1:35" ht="16.8">
      <c r="A33" s="70"/>
      <c r="B33" s="73"/>
      <c r="C33" s="27" t="s">
        <v>48</v>
      </c>
      <c r="D33" s="33">
        <v>0</v>
      </c>
      <c r="E33" s="45">
        <v>0</v>
      </c>
      <c r="F33" s="33">
        <v>0</v>
      </c>
      <c r="G33" s="45">
        <v>0</v>
      </c>
      <c r="H33" s="33">
        <v>0</v>
      </c>
      <c r="I33" s="45">
        <v>0</v>
      </c>
      <c r="J33" s="33">
        <v>0</v>
      </c>
      <c r="K33" s="45">
        <v>0</v>
      </c>
      <c r="L33" s="33">
        <v>0</v>
      </c>
      <c r="M33" s="45">
        <v>0</v>
      </c>
      <c r="N33" s="33">
        <v>0</v>
      </c>
      <c r="O33" s="45">
        <v>0</v>
      </c>
      <c r="P33" s="33">
        <v>0</v>
      </c>
      <c r="Q33" s="45">
        <v>0</v>
      </c>
      <c r="R33" s="33">
        <v>0</v>
      </c>
      <c r="S33" s="45">
        <v>0</v>
      </c>
      <c r="T33" s="33">
        <v>0</v>
      </c>
      <c r="U33" s="45">
        <v>0</v>
      </c>
      <c r="V33" s="33">
        <v>0</v>
      </c>
      <c r="W33" s="45">
        <v>0</v>
      </c>
      <c r="X33" s="33">
        <v>0</v>
      </c>
      <c r="Y33" s="45">
        <v>0</v>
      </c>
      <c r="Z33" s="33">
        <v>0</v>
      </c>
      <c r="AA33" s="45">
        <v>0</v>
      </c>
      <c r="AB33" s="33">
        <v>0</v>
      </c>
      <c r="AC33" s="45">
        <v>0</v>
      </c>
      <c r="AD33" s="33">
        <v>0</v>
      </c>
      <c r="AE33" s="45">
        <v>0</v>
      </c>
      <c r="AF33" s="33">
        <v>0</v>
      </c>
      <c r="AG33" s="45">
        <v>0</v>
      </c>
      <c r="AH33" s="33">
        <v>0</v>
      </c>
      <c r="AI33" s="34"/>
    </row>
    <row r="34" spans="1:35" ht="30">
      <c r="A34" s="70"/>
      <c r="B34" s="46"/>
      <c r="C34" s="47" t="s">
        <v>65</v>
      </c>
      <c r="D34" s="33"/>
      <c r="E34" s="45">
        <v>52.482142457287445</v>
      </c>
      <c r="F34" s="33"/>
      <c r="G34" s="45">
        <v>47.635998287742574</v>
      </c>
      <c r="H34" s="33"/>
      <c r="I34" s="45">
        <v>24.722256652466911</v>
      </c>
      <c r="J34" s="33"/>
      <c r="K34" s="45">
        <v>24.691668955920171</v>
      </c>
      <c r="L34" s="33"/>
      <c r="M34" s="45">
        <v>90.08961787988892</v>
      </c>
      <c r="N34" s="33"/>
      <c r="O34" s="45">
        <v>34.708035482771713</v>
      </c>
      <c r="P34" s="33"/>
      <c r="Q34" s="45">
        <v>33.139898769126823</v>
      </c>
      <c r="R34" s="33"/>
      <c r="S34" s="45">
        <v>29.423574360956032</v>
      </c>
      <c r="T34" s="33"/>
      <c r="U34" s="45">
        <v>22.682412102958203</v>
      </c>
      <c r="V34" s="33"/>
      <c r="W34" s="45">
        <v>16.08631048517346</v>
      </c>
      <c r="X34" s="33"/>
      <c r="Y34" s="45">
        <v>20.898216308040769</v>
      </c>
      <c r="Z34" s="33"/>
      <c r="AA34" s="45">
        <v>37.12021136063408</v>
      </c>
      <c r="AB34" s="33"/>
      <c r="AC34" s="45">
        <v>40.699877815748088</v>
      </c>
      <c r="AD34" s="33"/>
      <c r="AE34" s="45">
        <v>27.455692400120157</v>
      </c>
      <c r="AF34" s="33"/>
      <c r="AG34" s="45">
        <v>29.706188247529902</v>
      </c>
      <c r="AH34" s="33"/>
      <c r="AI34" s="34"/>
    </row>
    <row r="35" spans="1:35" ht="30">
      <c r="A35" s="70"/>
      <c r="B35" s="46"/>
      <c r="C35" s="47" t="s">
        <v>65</v>
      </c>
      <c r="D35" s="33"/>
      <c r="E35" s="45">
        <v>22.775924225799955</v>
      </c>
      <c r="F35" s="33"/>
      <c r="G35" s="45">
        <v>35.794137131500499</v>
      </c>
      <c r="H35" s="33"/>
      <c r="I35" s="45">
        <v>21.274469174325347</v>
      </c>
      <c r="J35" s="33"/>
      <c r="K35" s="45">
        <v>38.864915572232647</v>
      </c>
      <c r="L35" s="33"/>
      <c r="M35" s="45">
        <v>0</v>
      </c>
      <c r="N35" s="33"/>
      <c r="O35" s="45">
        <v>28.405780212096492</v>
      </c>
      <c r="P35" s="33"/>
      <c r="Q35" s="45">
        <v>25.391304347826086</v>
      </c>
      <c r="R35" s="33"/>
      <c r="S35" s="45">
        <v>23.334686068757605</v>
      </c>
      <c r="T35" s="33"/>
      <c r="U35" s="45">
        <v>38.340627504160757</v>
      </c>
      <c r="V35" s="33"/>
      <c r="W35" s="45">
        <v>67.34931197105756</v>
      </c>
      <c r="X35" s="33"/>
      <c r="Y35" s="45">
        <v>52.388873159682902</v>
      </c>
      <c r="Z35" s="33"/>
      <c r="AA35" s="45">
        <v>0</v>
      </c>
      <c r="AB35" s="33"/>
      <c r="AC35" s="45">
        <v>20.813253012048193</v>
      </c>
      <c r="AD35" s="33"/>
      <c r="AE35" s="45">
        <v>31.165515169720635</v>
      </c>
      <c r="AF35" s="33"/>
      <c r="AG35" s="45">
        <v>23.023920956838275</v>
      </c>
      <c r="AH35" s="33"/>
      <c r="AI35" s="34"/>
    </row>
    <row r="36" spans="1:35" ht="16.8">
      <c r="A36" s="70"/>
      <c r="B36" s="46"/>
      <c r="C36" s="47" t="s">
        <v>65</v>
      </c>
      <c r="D36" s="33"/>
      <c r="E36" s="45">
        <v>19.475357710651828</v>
      </c>
      <c r="F36" s="33"/>
      <c r="G36" s="45">
        <v>13.50363676695898</v>
      </c>
      <c r="H36" s="33"/>
      <c r="I36" s="45">
        <v>2.0233538919090224</v>
      </c>
      <c r="J36" s="33"/>
      <c r="K36" s="45">
        <v>0.27206162251729776</v>
      </c>
      <c r="L36" s="33"/>
      <c r="M36" s="45">
        <v>1.4801047941064511</v>
      </c>
      <c r="N36" s="33"/>
      <c r="O36" s="45">
        <v>5.5082698574461411</v>
      </c>
      <c r="P36" s="33"/>
      <c r="Q36" s="45">
        <v>5</v>
      </c>
      <c r="R36" s="33"/>
      <c r="S36" s="45">
        <v>13.681952576960981</v>
      </c>
      <c r="T36" s="33"/>
      <c r="U36" s="45">
        <v>2.3454354928188375</v>
      </c>
      <c r="V36" s="33"/>
      <c r="W36" s="45">
        <v>22.837392596420955</v>
      </c>
      <c r="X36" s="33"/>
      <c r="Y36" s="45">
        <v>1.4156285390713477</v>
      </c>
      <c r="Z36" s="33"/>
      <c r="AA36" s="45">
        <v>0</v>
      </c>
      <c r="AB36" s="33"/>
      <c r="AC36" s="45">
        <v>3.0622489959839356</v>
      </c>
      <c r="AD36" s="33"/>
      <c r="AE36" s="45">
        <v>2.7035145689396214</v>
      </c>
      <c r="AF36" s="33"/>
      <c r="AG36" s="45">
        <v>0</v>
      </c>
      <c r="AH36" s="33"/>
      <c r="AI36" s="34"/>
    </row>
    <row r="37" spans="1:35" ht="30">
      <c r="A37" s="70"/>
      <c r="B37" s="71" t="s">
        <v>51</v>
      </c>
      <c r="C37" s="29" t="s">
        <v>52</v>
      </c>
      <c r="D37" s="33">
        <v>38757</v>
      </c>
      <c r="E37" s="45">
        <v>86.784298797554811</v>
      </c>
      <c r="F37" s="33">
        <v>22372</v>
      </c>
      <c r="G37" s="45">
        <v>76.482278900298112</v>
      </c>
      <c r="H37" s="33">
        <v>37919</v>
      </c>
      <c r="I37" s="45">
        <v>92.438019550961698</v>
      </c>
      <c r="J37" s="33">
        <v>3853</v>
      </c>
      <c r="K37" s="45">
        <v>72.288930581613513</v>
      </c>
      <c r="L37" s="33">
        <v>848</v>
      </c>
      <c r="M37" s="45">
        <v>82.410106899902814</v>
      </c>
      <c r="N37" s="33">
        <v>16622</v>
      </c>
      <c r="O37" s="45">
        <v>96.853513576506231</v>
      </c>
      <c r="P37" s="33">
        <v>1140</v>
      </c>
      <c r="Q37" s="45">
        <v>99.130434782608702</v>
      </c>
      <c r="R37" s="33">
        <v>1223</v>
      </c>
      <c r="S37" s="45">
        <v>70.902661023827463</v>
      </c>
      <c r="T37" s="33">
        <v>27583</v>
      </c>
      <c r="U37" s="45">
        <v>85.012019971645188</v>
      </c>
      <c r="V37" s="33">
        <v>1497.9</v>
      </c>
      <c r="W37" s="45">
        <v>96.769817171651923</v>
      </c>
      <c r="X37" s="33">
        <v>13986</v>
      </c>
      <c r="Y37" s="45">
        <v>98.994903737259349</v>
      </c>
      <c r="Z37" s="33">
        <v>847</v>
      </c>
      <c r="AA37" s="45">
        <v>74.592690444737997</v>
      </c>
      <c r="AB37" s="33">
        <v>4720</v>
      </c>
      <c r="AC37" s="45">
        <v>94.779116465863453</v>
      </c>
      <c r="AD37" s="33">
        <v>3023</v>
      </c>
      <c r="AE37" s="45">
        <v>90.808050465605277</v>
      </c>
      <c r="AF37" s="33">
        <v>2931</v>
      </c>
      <c r="AG37" s="45">
        <v>76.209048361934478</v>
      </c>
      <c r="AH37" s="33">
        <v>177321.9</v>
      </c>
      <c r="AI37" s="34"/>
    </row>
    <row r="38" spans="1:35" ht="30">
      <c r="A38" s="70"/>
      <c r="B38" s="72"/>
      <c r="C38" s="30" t="s">
        <v>53</v>
      </c>
      <c r="D38" s="33">
        <v>0</v>
      </c>
      <c r="E38" s="45">
        <v>0</v>
      </c>
      <c r="F38" s="33">
        <v>0</v>
      </c>
      <c r="G38" s="45">
        <v>17.886717456111295</v>
      </c>
      <c r="H38" s="33">
        <v>0</v>
      </c>
      <c r="I38" s="45">
        <v>0</v>
      </c>
      <c r="J38" s="33">
        <v>0</v>
      </c>
      <c r="K38" s="45">
        <v>0</v>
      </c>
      <c r="L38" s="33">
        <v>100</v>
      </c>
      <c r="M38" s="45">
        <v>9.7181729834791071</v>
      </c>
      <c r="N38" s="33">
        <v>9467</v>
      </c>
      <c r="O38" s="45">
        <v>55.162568465213845</v>
      </c>
      <c r="P38" s="33">
        <v>250</v>
      </c>
      <c r="Q38" s="45">
        <v>21.739130434782609</v>
      </c>
      <c r="R38" s="33">
        <v>0</v>
      </c>
      <c r="S38" s="45">
        <v>0</v>
      </c>
      <c r="T38" s="33">
        <v>0</v>
      </c>
      <c r="U38" s="45">
        <v>0</v>
      </c>
      <c r="V38" s="33">
        <v>1295</v>
      </c>
      <c r="W38" s="45">
        <v>83.661735254215387</v>
      </c>
      <c r="X38" s="33">
        <v>4632</v>
      </c>
      <c r="Y38" s="45">
        <v>32.785956964892407</v>
      </c>
      <c r="Z38" s="33">
        <v>0</v>
      </c>
      <c r="AA38" s="45">
        <v>0</v>
      </c>
      <c r="AB38" s="33">
        <v>0</v>
      </c>
      <c r="AC38" s="45">
        <v>0</v>
      </c>
      <c r="AD38" s="33">
        <v>185</v>
      </c>
      <c r="AE38" s="45">
        <v>5.5572243917092221</v>
      </c>
      <c r="AF38" s="33">
        <v>100</v>
      </c>
      <c r="AG38" s="45">
        <v>2.6001040041601664</v>
      </c>
      <c r="AH38" s="33">
        <v>16029</v>
      </c>
      <c r="AI38" s="34"/>
    </row>
    <row r="39" spans="1:35" ht="30">
      <c r="A39" s="70"/>
      <c r="B39" s="73"/>
      <c r="C39" s="31" t="s">
        <v>54</v>
      </c>
      <c r="D39" s="33">
        <v>0</v>
      </c>
      <c r="E39" s="45">
        <v>0</v>
      </c>
      <c r="F39" s="33">
        <v>0</v>
      </c>
      <c r="G39" s="45">
        <v>0</v>
      </c>
      <c r="H39" s="33">
        <v>0</v>
      </c>
      <c r="I39" s="45">
        <v>0</v>
      </c>
      <c r="J39" s="33">
        <v>0</v>
      </c>
      <c r="K39" s="45">
        <v>0</v>
      </c>
      <c r="L39" s="33">
        <v>150</v>
      </c>
      <c r="M39" s="45">
        <v>14.577259475218659</v>
      </c>
      <c r="N39" s="33">
        <v>3533</v>
      </c>
      <c r="O39" s="45">
        <v>20.586178767043467</v>
      </c>
      <c r="P39" s="33">
        <v>280</v>
      </c>
      <c r="Q39" s="45">
        <v>24.347826086956523</v>
      </c>
      <c r="R39" s="33">
        <v>0</v>
      </c>
      <c r="S39" s="45">
        <v>0</v>
      </c>
      <c r="T39" s="33">
        <v>0</v>
      </c>
      <c r="U39" s="45">
        <v>0</v>
      </c>
      <c r="V39" s="33">
        <v>53.9</v>
      </c>
      <c r="W39" s="45">
        <v>3.4821370889592349</v>
      </c>
      <c r="X39" s="33">
        <v>12714</v>
      </c>
      <c r="Y39" s="45">
        <v>89.991506228765573</v>
      </c>
      <c r="Z39" s="33">
        <v>0</v>
      </c>
      <c r="AA39" s="45">
        <v>0</v>
      </c>
      <c r="AB39" s="33">
        <v>0</v>
      </c>
      <c r="AC39" s="45">
        <v>0</v>
      </c>
      <c r="AD39" s="33">
        <v>50</v>
      </c>
      <c r="AE39" s="45">
        <v>1.5019525382997898</v>
      </c>
      <c r="AF39" s="33">
        <v>100</v>
      </c>
      <c r="AG39" s="45">
        <v>2.6001040041601664</v>
      </c>
      <c r="AH39" s="33">
        <v>16880.900000000001</v>
      </c>
      <c r="AI39" s="34"/>
    </row>
    <row r="40" spans="1:35" ht="30">
      <c r="A40" s="58" t="s">
        <v>55</v>
      </c>
      <c r="B40" s="59"/>
      <c r="C40" s="26" t="s">
        <v>56</v>
      </c>
      <c r="D40" s="33">
        <v>37197</v>
      </c>
      <c r="E40" s="45">
        <v>83.291161915851234</v>
      </c>
      <c r="F40" s="33">
        <v>18472</v>
      </c>
      <c r="G40" s="45">
        <v>76.482278900298112</v>
      </c>
      <c r="H40" s="33">
        <v>32993</v>
      </c>
      <c r="I40" s="45">
        <v>80.429536091270322</v>
      </c>
      <c r="J40" s="33">
        <v>2060</v>
      </c>
      <c r="K40" s="45">
        <v>38.649155722326455</v>
      </c>
      <c r="L40" s="33">
        <v>0</v>
      </c>
      <c r="M40" s="45">
        <v>0</v>
      </c>
      <c r="N40" s="33">
        <v>0</v>
      </c>
      <c r="O40" s="45">
        <v>0</v>
      </c>
      <c r="P40" s="33">
        <v>800</v>
      </c>
      <c r="Q40" s="45">
        <v>69.565217391304344</v>
      </c>
      <c r="R40" s="33">
        <v>983</v>
      </c>
      <c r="S40" s="45">
        <v>56.988810945562065</v>
      </c>
      <c r="T40" s="33">
        <v>0</v>
      </c>
      <c r="U40" s="45">
        <v>0</v>
      </c>
      <c r="V40" s="33">
        <v>0</v>
      </c>
      <c r="W40" s="45">
        <v>0</v>
      </c>
      <c r="X40" s="33">
        <v>0</v>
      </c>
      <c r="Y40" s="45">
        <v>0</v>
      </c>
      <c r="Z40" s="33">
        <v>1063.5</v>
      </c>
      <c r="AA40" s="45">
        <v>93.659180977542931</v>
      </c>
      <c r="AB40" s="33">
        <v>0</v>
      </c>
      <c r="AC40" s="45">
        <v>0</v>
      </c>
      <c r="AD40" s="33">
        <v>440</v>
      </c>
      <c r="AE40" s="45">
        <v>13.21718233703815</v>
      </c>
      <c r="AF40" s="33">
        <v>0</v>
      </c>
      <c r="AG40" s="45">
        <v>0</v>
      </c>
      <c r="AH40" s="33">
        <v>94008.5</v>
      </c>
      <c r="AI40" s="49">
        <f>(AH40+AH41+AH42+AH43+AH44+AH45)/AH3*100</f>
        <v>88.208427127463381</v>
      </c>
    </row>
    <row r="41" spans="1:35" ht="30">
      <c r="A41" s="60"/>
      <c r="B41" s="61"/>
      <c r="C41" s="26" t="s">
        <v>57</v>
      </c>
      <c r="D41" s="33">
        <v>3558</v>
      </c>
      <c r="E41" s="45">
        <v>7.9670391186546938</v>
      </c>
      <c r="F41" s="33">
        <v>4320</v>
      </c>
      <c r="G41" s="45">
        <v>17.886717456111295</v>
      </c>
      <c r="H41" s="33">
        <v>4421</v>
      </c>
      <c r="I41" s="45">
        <v>10.777406694132274</v>
      </c>
      <c r="J41" s="33">
        <v>2480</v>
      </c>
      <c r="K41" s="45">
        <v>46.529080675422144</v>
      </c>
      <c r="L41" s="33">
        <v>0</v>
      </c>
      <c r="M41" s="45">
        <v>0</v>
      </c>
      <c r="N41" s="33">
        <v>0</v>
      </c>
      <c r="O41" s="45">
        <v>0</v>
      </c>
      <c r="P41" s="33">
        <v>0</v>
      </c>
      <c r="Q41" s="45">
        <v>0</v>
      </c>
      <c r="R41" s="33">
        <v>1</v>
      </c>
      <c r="S41" s="45">
        <v>5.7974375326105852E-2</v>
      </c>
      <c r="T41" s="33">
        <v>2195</v>
      </c>
      <c r="U41" s="45">
        <v>6.7650866054367249</v>
      </c>
      <c r="V41" s="33">
        <v>0</v>
      </c>
      <c r="W41" s="45">
        <v>0</v>
      </c>
      <c r="X41" s="33">
        <v>0</v>
      </c>
      <c r="Y41" s="45">
        <v>0</v>
      </c>
      <c r="Z41" s="33">
        <v>22</v>
      </c>
      <c r="AA41" s="45">
        <v>1.9374724790841038</v>
      </c>
      <c r="AB41" s="33">
        <v>0</v>
      </c>
      <c r="AC41" s="45">
        <v>0</v>
      </c>
      <c r="AD41" s="33">
        <v>338</v>
      </c>
      <c r="AE41" s="45">
        <v>10.153199158906578</v>
      </c>
      <c r="AF41" s="33">
        <v>0</v>
      </c>
      <c r="AG41" s="45">
        <v>0</v>
      </c>
      <c r="AH41" s="33">
        <v>17335</v>
      </c>
      <c r="AI41" s="34"/>
    </row>
    <row r="42" spans="1:35" ht="30">
      <c r="A42" s="60"/>
      <c r="B42" s="61"/>
      <c r="C42" s="26" t="s">
        <v>58</v>
      </c>
      <c r="D42" s="33">
        <v>0</v>
      </c>
      <c r="E42" s="45">
        <v>0</v>
      </c>
      <c r="F42" s="33">
        <v>0</v>
      </c>
      <c r="G42" s="45">
        <v>0</v>
      </c>
      <c r="H42" s="33">
        <v>0</v>
      </c>
      <c r="I42" s="45">
        <v>0</v>
      </c>
      <c r="J42" s="33">
        <v>0</v>
      </c>
      <c r="K42" s="45">
        <v>0</v>
      </c>
      <c r="L42" s="33">
        <v>0</v>
      </c>
      <c r="M42" s="45">
        <v>0</v>
      </c>
      <c r="N42" s="33">
        <v>0</v>
      </c>
      <c r="O42" s="45">
        <v>0</v>
      </c>
      <c r="P42" s="33">
        <v>0</v>
      </c>
      <c r="Q42" s="45">
        <v>0</v>
      </c>
      <c r="R42" s="33">
        <v>0</v>
      </c>
      <c r="S42" s="45">
        <v>0</v>
      </c>
      <c r="T42" s="33">
        <v>0</v>
      </c>
      <c r="U42" s="45">
        <v>0</v>
      </c>
      <c r="V42" s="33">
        <v>1417.9</v>
      </c>
      <c r="W42" s="45">
        <v>91.60152464629499</v>
      </c>
      <c r="X42" s="33">
        <v>12194</v>
      </c>
      <c r="Y42" s="45">
        <v>86.310872027180068</v>
      </c>
      <c r="Z42" s="33">
        <v>0</v>
      </c>
      <c r="AA42" s="45">
        <v>0</v>
      </c>
      <c r="AB42" s="33">
        <v>970</v>
      </c>
      <c r="AC42" s="45">
        <v>19.477911646586346</v>
      </c>
      <c r="AD42" s="33">
        <v>15</v>
      </c>
      <c r="AE42" s="45">
        <v>0.45058576148993695</v>
      </c>
      <c r="AF42" s="33">
        <v>0</v>
      </c>
      <c r="AG42" s="45">
        <v>0</v>
      </c>
      <c r="AH42" s="33">
        <v>14596.9</v>
      </c>
      <c r="AI42" s="34"/>
    </row>
    <row r="43" spans="1:35" ht="16.8">
      <c r="A43" s="60"/>
      <c r="B43" s="61"/>
      <c r="C43" s="26" t="s">
        <v>59</v>
      </c>
      <c r="D43" s="33">
        <v>250</v>
      </c>
      <c r="E43" s="45">
        <v>0</v>
      </c>
      <c r="F43" s="33">
        <v>0</v>
      </c>
      <c r="G43" s="45">
        <v>0</v>
      </c>
      <c r="H43" s="33">
        <v>2380</v>
      </c>
      <c r="I43" s="45">
        <v>5.8019063406547868</v>
      </c>
      <c r="J43" s="33">
        <v>0</v>
      </c>
      <c r="K43" s="45">
        <v>0</v>
      </c>
      <c r="L43" s="33">
        <v>0</v>
      </c>
      <c r="M43" s="45">
        <v>0</v>
      </c>
      <c r="N43" s="33">
        <v>16676</v>
      </c>
      <c r="O43" s="45">
        <v>97.168162218855613</v>
      </c>
      <c r="P43" s="33">
        <v>0</v>
      </c>
      <c r="Q43" s="45">
        <v>0</v>
      </c>
      <c r="R43" s="33">
        <v>0</v>
      </c>
      <c r="S43" s="45">
        <v>0</v>
      </c>
      <c r="T43" s="33">
        <v>520</v>
      </c>
      <c r="U43" s="45">
        <v>1.6026628860260124</v>
      </c>
      <c r="V43" s="33">
        <v>0</v>
      </c>
      <c r="W43" s="45">
        <v>0</v>
      </c>
      <c r="X43" s="33">
        <v>0</v>
      </c>
      <c r="Y43" s="45">
        <v>0</v>
      </c>
      <c r="Z43" s="33">
        <v>0</v>
      </c>
      <c r="AA43" s="45">
        <v>0</v>
      </c>
      <c r="AB43" s="33">
        <v>0</v>
      </c>
      <c r="AC43" s="45">
        <v>0</v>
      </c>
      <c r="AD43" s="33">
        <v>0</v>
      </c>
      <c r="AE43" s="45">
        <v>0</v>
      </c>
      <c r="AF43" s="33">
        <v>0</v>
      </c>
      <c r="AG43" s="45">
        <v>0</v>
      </c>
      <c r="AH43" s="33">
        <v>20576</v>
      </c>
      <c r="AI43" s="34"/>
    </row>
    <row r="44" spans="1:35" ht="30">
      <c r="A44" s="60"/>
      <c r="B44" s="61"/>
      <c r="C44" s="32" t="s">
        <v>60</v>
      </c>
      <c r="D44" s="33">
        <v>400</v>
      </c>
      <c r="E44" s="45">
        <v>0</v>
      </c>
      <c r="F44" s="33">
        <v>0</v>
      </c>
      <c r="G44" s="45">
        <v>0</v>
      </c>
      <c r="H44" s="33">
        <v>0</v>
      </c>
      <c r="I44" s="45">
        <v>0</v>
      </c>
      <c r="J44" s="33">
        <v>0</v>
      </c>
      <c r="K44" s="45">
        <v>0</v>
      </c>
      <c r="L44" s="33">
        <v>0</v>
      </c>
      <c r="M44" s="45">
        <v>0</v>
      </c>
      <c r="N44" s="33">
        <v>0</v>
      </c>
      <c r="O44" s="45">
        <v>0</v>
      </c>
      <c r="P44" s="33">
        <v>0</v>
      </c>
      <c r="Q44" s="45">
        <v>0</v>
      </c>
      <c r="R44" s="33">
        <v>0</v>
      </c>
      <c r="S44" s="45">
        <v>0</v>
      </c>
      <c r="T44" s="33">
        <v>27769</v>
      </c>
      <c r="U44" s="45">
        <v>85.585280157800653</v>
      </c>
      <c r="V44" s="33">
        <v>0</v>
      </c>
      <c r="W44" s="45">
        <v>0</v>
      </c>
      <c r="X44" s="33">
        <v>0</v>
      </c>
      <c r="Y44" s="45">
        <v>0</v>
      </c>
      <c r="Z44" s="33">
        <v>0</v>
      </c>
      <c r="AA44" s="45">
        <v>0</v>
      </c>
      <c r="AB44" s="33">
        <v>0</v>
      </c>
      <c r="AC44" s="45">
        <v>0</v>
      </c>
      <c r="AD44" s="33">
        <v>0</v>
      </c>
      <c r="AE44" s="45">
        <v>0</v>
      </c>
      <c r="AF44" s="33">
        <v>50</v>
      </c>
      <c r="AG44" s="45">
        <v>1.3000520020800832</v>
      </c>
      <c r="AH44" s="33">
        <v>27819</v>
      </c>
      <c r="AI44" s="34"/>
    </row>
    <row r="45" spans="1:35" ht="16.8">
      <c r="A45" s="60"/>
      <c r="B45" s="61"/>
      <c r="C45" s="32" t="s">
        <v>61</v>
      </c>
      <c r="D45" s="33">
        <v>0</v>
      </c>
      <c r="E45" s="45">
        <v>0</v>
      </c>
      <c r="F45" s="33">
        <v>0</v>
      </c>
      <c r="G45" s="45">
        <v>0</v>
      </c>
      <c r="H45" s="33">
        <v>0</v>
      </c>
      <c r="I45" s="45">
        <v>0</v>
      </c>
      <c r="J45" s="33">
        <v>0</v>
      </c>
      <c r="K45" s="45">
        <v>0</v>
      </c>
      <c r="L45" s="33">
        <v>0</v>
      </c>
      <c r="M45" s="45">
        <v>0</v>
      </c>
      <c r="N45" s="33">
        <v>0</v>
      </c>
      <c r="O45" s="45">
        <v>0</v>
      </c>
      <c r="P45" s="33">
        <v>0</v>
      </c>
      <c r="Q45" s="45">
        <v>0</v>
      </c>
      <c r="R45" s="33">
        <v>0</v>
      </c>
      <c r="S45" s="45">
        <v>0</v>
      </c>
      <c r="T45" s="33">
        <v>0</v>
      </c>
      <c r="U45" s="45">
        <v>0</v>
      </c>
      <c r="V45" s="33">
        <v>0</v>
      </c>
      <c r="W45" s="45">
        <v>0</v>
      </c>
      <c r="X45" s="33">
        <v>0</v>
      </c>
      <c r="Y45" s="45">
        <v>0</v>
      </c>
      <c r="Z45" s="33">
        <v>0</v>
      </c>
      <c r="AA45" s="45">
        <v>0</v>
      </c>
      <c r="AB45" s="33">
        <v>0</v>
      </c>
      <c r="AC45" s="45">
        <v>0</v>
      </c>
      <c r="AD45" s="33">
        <v>0</v>
      </c>
      <c r="AE45" s="45">
        <v>0</v>
      </c>
      <c r="AF45" s="33">
        <v>0</v>
      </c>
      <c r="AG45" s="45">
        <v>0</v>
      </c>
      <c r="AH45" s="33">
        <v>0</v>
      </c>
      <c r="AI45" s="34"/>
    </row>
    <row r="46" spans="1:35" ht="16.8">
      <c r="A46" s="60"/>
      <c r="B46" s="61"/>
      <c r="C46" s="32" t="s">
        <v>62</v>
      </c>
      <c r="D46" s="33">
        <v>0</v>
      </c>
      <c r="E46" s="45">
        <v>0</v>
      </c>
      <c r="F46" s="33">
        <v>0</v>
      </c>
      <c r="G46" s="45">
        <v>0</v>
      </c>
      <c r="H46" s="33">
        <v>180</v>
      </c>
      <c r="I46" s="45">
        <v>0.43879963920918552</v>
      </c>
      <c r="J46" s="33">
        <v>0</v>
      </c>
      <c r="K46" s="45">
        <v>0</v>
      </c>
      <c r="L46" s="33">
        <v>0</v>
      </c>
      <c r="M46" s="45">
        <v>0</v>
      </c>
      <c r="N46" s="33">
        <v>500</v>
      </c>
      <c r="O46" s="45">
        <v>2.9134133550868198</v>
      </c>
      <c r="P46" s="33">
        <v>0</v>
      </c>
      <c r="Q46" s="45">
        <v>0</v>
      </c>
      <c r="R46" s="33">
        <v>0</v>
      </c>
      <c r="S46" s="45">
        <v>0</v>
      </c>
      <c r="T46" s="33">
        <v>26923</v>
      </c>
      <c r="U46" s="45">
        <v>82.977870923996804</v>
      </c>
      <c r="V46" s="33">
        <v>0</v>
      </c>
      <c r="W46" s="45">
        <v>0</v>
      </c>
      <c r="X46" s="33">
        <v>0</v>
      </c>
      <c r="Y46" s="45">
        <v>0</v>
      </c>
      <c r="Z46" s="33">
        <v>0</v>
      </c>
      <c r="AA46" s="45">
        <v>0</v>
      </c>
      <c r="AB46" s="33">
        <v>0</v>
      </c>
      <c r="AC46" s="45">
        <v>0</v>
      </c>
      <c r="AD46" s="33">
        <v>0</v>
      </c>
      <c r="AE46" s="45">
        <v>0</v>
      </c>
      <c r="AF46" s="33">
        <v>0</v>
      </c>
      <c r="AG46" s="45">
        <v>0</v>
      </c>
      <c r="AH46" s="33">
        <v>27853</v>
      </c>
      <c r="AI46" s="34"/>
    </row>
    <row r="47" spans="1:35" ht="16.8">
      <c r="A47" s="62"/>
      <c r="B47" s="63"/>
      <c r="C47" s="32" t="s">
        <v>63</v>
      </c>
      <c r="D47" s="33">
        <v>0</v>
      </c>
      <c r="E47" s="45">
        <v>0</v>
      </c>
      <c r="F47" s="33">
        <v>0</v>
      </c>
      <c r="G47" s="45">
        <v>0</v>
      </c>
      <c r="H47" s="33">
        <v>680</v>
      </c>
      <c r="I47" s="45">
        <v>1.6576875259013677</v>
      </c>
      <c r="J47" s="33">
        <v>0</v>
      </c>
      <c r="K47" s="45">
        <v>0</v>
      </c>
      <c r="L47" s="33">
        <v>0</v>
      </c>
      <c r="M47" s="45">
        <v>0</v>
      </c>
      <c r="N47" s="33">
        <v>500</v>
      </c>
      <c r="O47" s="45">
        <v>2.9134133550868198</v>
      </c>
      <c r="P47" s="33">
        <v>0</v>
      </c>
      <c r="Q47" s="45">
        <v>0</v>
      </c>
      <c r="R47" s="33">
        <v>0</v>
      </c>
      <c r="S47" s="45">
        <v>0</v>
      </c>
      <c r="T47" s="33">
        <v>26193</v>
      </c>
      <c r="U47" s="45">
        <v>80.727978795537197</v>
      </c>
      <c r="V47" s="33">
        <v>0</v>
      </c>
      <c r="W47" s="45">
        <v>0</v>
      </c>
      <c r="X47" s="33">
        <v>0</v>
      </c>
      <c r="Y47" s="45">
        <v>0</v>
      </c>
      <c r="Z47" s="33">
        <v>0</v>
      </c>
      <c r="AA47" s="45">
        <v>0</v>
      </c>
      <c r="AB47" s="33">
        <v>0</v>
      </c>
      <c r="AC47" s="45">
        <v>0</v>
      </c>
      <c r="AD47" s="33">
        <v>0</v>
      </c>
      <c r="AE47" s="45">
        <v>0</v>
      </c>
      <c r="AF47" s="33">
        <v>0</v>
      </c>
      <c r="AG47" s="45">
        <v>0</v>
      </c>
      <c r="AH47" s="33">
        <v>27773</v>
      </c>
      <c r="AI47" s="34"/>
    </row>
    <row r="48" spans="1:35" ht="16.8">
      <c r="A48" s="68" t="s">
        <v>64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43"/>
      <c r="AH48" s="37">
        <v>87.45</v>
      </c>
      <c r="AI48" s="42"/>
    </row>
  </sheetData>
  <mergeCells count="13">
    <mergeCell ref="A48:AF48"/>
    <mergeCell ref="A14:B21"/>
    <mergeCell ref="A22:A39"/>
    <mergeCell ref="B22:B27"/>
    <mergeCell ref="B28:B33"/>
    <mergeCell ref="B37:B39"/>
    <mergeCell ref="A40:B47"/>
    <mergeCell ref="A11:B13"/>
    <mergeCell ref="A1:AI1"/>
    <mergeCell ref="A2:C2"/>
    <mergeCell ref="A3:C3"/>
    <mergeCell ref="A6:B8"/>
    <mergeCell ref="A9:B10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زراعي 97</vt:lpstr>
      <vt:lpstr>زراعي 97درصد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s.ahmadian</dc:creator>
  <cp:lastModifiedBy>ma.abdesharif</cp:lastModifiedBy>
  <cp:lastPrinted>2017-05-09T06:42:57Z</cp:lastPrinted>
  <dcterms:created xsi:type="dcterms:W3CDTF">2017-04-09T05:53:02Z</dcterms:created>
  <dcterms:modified xsi:type="dcterms:W3CDTF">2019-05-06T07:43:05Z</dcterms:modified>
</cp:coreProperties>
</file>